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Главная" sheetId="1" r:id="rId1"/>
    <sheet name="Посещение" sheetId="2" r:id="rId2"/>
    <sheet name="Тест" sheetId="3" r:id="rId3"/>
    <sheet name="ДЗ" sheetId="4" r:id="rId4"/>
    <sheet name="Посещение осенью" sheetId="5" r:id="rId5"/>
  </sheets>
  <definedNames/>
  <calcPr fullCalcOnLoad="1"/>
</workbook>
</file>

<file path=xl/comments1.xml><?xml version="1.0" encoding="utf-8"?>
<comments xmlns="http://schemas.openxmlformats.org/spreadsheetml/2006/main">
  <authors>
    <author>enikeev</author>
    <author>Enikeev F.U.</author>
    <author>admin</author>
    <author>Еникеев Фарид</author>
    <author>Enikeev </author>
    <author>Enikeev</author>
  </authors>
  <commentList>
    <comment ref="X3" authorId="0">
      <text>
        <r>
          <rPr>
            <sz val="8"/>
            <rFont val="Tahoma"/>
            <family val="0"/>
          </rPr>
          <t>Контрольная работа №3</t>
        </r>
      </text>
    </comment>
    <comment ref="Y3" authorId="0">
      <text>
        <r>
          <rPr>
            <sz val="8"/>
            <rFont val="Tahoma"/>
            <family val="0"/>
          </rPr>
          <t>Контрольная работа №4</t>
        </r>
      </text>
    </comment>
    <comment ref="W3" authorId="0">
      <text>
        <r>
          <rPr>
            <sz val="8"/>
            <rFont val="Tahoma"/>
            <family val="0"/>
          </rPr>
          <t xml:space="preserve">
Дополнительные вопросы и бонусы </t>
        </r>
      </text>
    </comment>
    <comment ref="U3" authorId="0">
      <text>
        <r>
          <rPr>
            <sz val="8"/>
            <rFont val="Tahoma"/>
            <family val="0"/>
          </rPr>
          <t>Домашнее задание</t>
        </r>
      </text>
    </comment>
    <comment ref="R3" authorId="0">
      <text>
        <r>
          <rPr>
            <sz val="8"/>
            <rFont val="Tahoma"/>
            <family val="0"/>
          </rPr>
          <t>Расчетно-графическая работа</t>
        </r>
      </text>
    </comment>
    <comment ref="O3" authorId="0">
      <text>
        <r>
          <rPr>
            <sz val="8"/>
            <rFont val="Tahoma"/>
            <family val="0"/>
          </rPr>
          <t>Рейтинг по ЛР
Каким по счету в группе сдал все ЛР</t>
        </r>
      </text>
    </comment>
    <comment ref="O36" authorId="0">
      <text>
        <r>
          <rPr>
            <sz val="8"/>
            <rFont val="Tahoma"/>
            <family val="0"/>
          </rPr>
          <t>Всего по группе защищено отчетов</t>
        </r>
      </text>
    </comment>
    <comment ref="O37" authorId="0">
      <text>
        <r>
          <rPr>
            <sz val="8"/>
            <rFont val="Tahoma"/>
            <family val="0"/>
          </rPr>
          <t xml:space="preserve">Осталось защитить отчеты в целом по группе </t>
        </r>
      </text>
    </comment>
    <comment ref="U36" authorId="0">
      <text>
        <r>
          <rPr>
            <sz val="8"/>
            <rFont val="Tahoma"/>
            <family val="0"/>
          </rPr>
          <t>Выбрали тему ДЗ</t>
        </r>
      </text>
    </comment>
    <comment ref="U37" authorId="0">
      <text>
        <r>
          <rPr>
            <sz val="8"/>
            <rFont val="Tahoma"/>
            <family val="0"/>
          </rPr>
          <t>Пацифисты 
(НЕ выбрали тему ДЗ)</t>
        </r>
      </text>
    </comment>
    <comment ref="R36" authorId="0">
      <text>
        <r>
          <rPr>
            <sz val="8"/>
            <rFont val="Tahoma"/>
            <family val="0"/>
          </rPr>
          <t>Защитили РГР</t>
        </r>
      </text>
    </comment>
    <comment ref="X36" authorId="0">
      <text>
        <r>
          <rPr>
            <sz val="8"/>
            <rFont val="Tahoma"/>
            <family val="0"/>
          </rPr>
          <t xml:space="preserve">Сдали КР№3
Сачки… </t>
        </r>
      </text>
    </comment>
    <comment ref="X37" authorId="0">
      <text>
        <r>
          <rPr>
            <sz val="8"/>
            <rFont val="Tahoma"/>
            <family val="0"/>
          </rPr>
          <t xml:space="preserve">НЕ сдали КР№3
Они, видимо, очень сильно, ну, просто страстно хотят испытать себя 22.05.2010 г. во время выполнения КР№3 
Успехов вам! </t>
        </r>
      </text>
    </comment>
    <comment ref="W36" authorId="0">
      <text>
        <r>
          <rPr>
            <sz val="8"/>
            <rFont val="Tahoma"/>
            <family val="0"/>
          </rPr>
          <t>Количество студентов, имеющих ДВ</t>
        </r>
      </text>
    </comment>
    <comment ref="W37" authorId="0">
      <text>
        <r>
          <rPr>
            <sz val="8"/>
            <rFont val="Tahoma"/>
            <family val="0"/>
          </rPr>
          <t>Количество студентов, НЕ имеющих ДВ</t>
        </r>
      </text>
    </comment>
    <comment ref="V36" authorId="0">
      <text>
        <r>
          <rPr>
            <sz val="8"/>
            <rFont val="Tahoma"/>
            <family val="0"/>
          </rPr>
          <t>СДАЛИ ДЗ</t>
        </r>
      </text>
    </comment>
    <comment ref="V37" authorId="0">
      <text>
        <r>
          <rPr>
            <sz val="8"/>
            <rFont val="Tahoma"/>
            <family val="0"/>
          </rPr>
          <t xml:space="preserve">Выбрали тему ДЗ, но не сдали его </t>
        </r>
      </text>
    </comment>
    <comment ref="AG36" authorId="0">
      <text>
        <r>
          <rPr>
            <sz val="8"/>
            <rFont val="Tahoma"/>
            <family val="0"/>
          </rPr>
          <t>Получили экзамен-автомат</t>
        </r>
      </text>
    </comment>
    <comment ref="AG37" authorId="0">
      <text>
        <r>
          <rPr>
            <sz val="8"/>
            <rFont val="Tahoma"/>
            <family val="0"/>
          </rPr>
          <t>Не получили экзамен-автомат</t>
        </r>
      </text>
    </comment>
    <comment ref="AB4" authorId="0">
      <text>
        <r>
          <rPr>
            <sz val="8"/>
            <rFont val="Tahoma"/>
            <family val="0"/>
          </rPr>
          <t>Аттестация третья
Весна 31 неделя</t>
        </r>
      </text>
    </comment>
    <comment ref="AC4" authorId="0">
      <text>
        <r>
          <rPr>
            <sz val="8"/>
            <rFont val="Tahoma"/>
            <family val="0"/>
          </rPr>
          <t>Аттестация четвертая
Весна 37 неделя</t>
        </r>
      </text>
    </comment>
    <comment ref="AG3" authorId="0">
      <text>
        <r>
          <rPr>
            <sz val="8"/>
            <rFont val="Tahoma"/>
            <family val="0"/>
          </rPr>
          <t>Оценка за экзамен</t>
        </r>
      </text>
    </comment>
    <comment ref="AF3" authorId="0">
      <text>
        <r>
          <rPr>
            <sz val="8"/>
            <rFont val="Tahoma"/>
            <family val="0"/>
          </rPr>
          <t>Допуск к экзамену</t>
        </r>
      </text>
    </comment>
    <comment ref="Z3" authorId="0">
      <text>
        <r>
          <rPr>
            <sz val="8"/>
            <rFont val="Tahoma"/>
            <family val="0"/>
          </rPr>
          <t>Итоги аттестаций</t>
        </r>
      </text>
    </comment>
    <comment ref="U4" authorId="0">
      <text>
        <r>
          <rPr>
            <sz val="8"/>
            <rFont val="Tahoma"/>
            <family val="0"/>
          </rPr>
          <t>Номер темы ДЗ</t>
        </r>
      </text>
    </comment>
    <comment ref="V4" authorId="0">
      <text>
        <r>
          <rPr>
            <sz val="8"/>
            <rFont val="Tahoma"/>
            <family val="0"/>
          </rPr>
          <t>Отметка о приеме ДЗ</t>
        </r>
      </text>
    </comment>
    <comment ref="AD4" authorId="0">
      <text>
        <r>
          <rPr>
            <sz val="8"/>
            <rFont val="Tahoma"/>
            <family val="0"/>
          </rPr>
          <t xml:space="preserve">Оценка за работу в осеннем семестре </t>
        </r>
      </text>
    </comment>
    <comment ref="AE4" authorId="0">
      <text>
        <r>
          <rPr>
            <sz val="8"/>
            <rFont val="Tahoma"/>
            <family val="0"/>
          </rPr>
          <t xml:space="preserve">Итоговый контроль - зачет по информатике 
Каким по счету в группе сдан зачет
</t>
        </r>
      </text>
    </comment>
    <comment ref="AE36" authorId="0">
      <text>
        <r>
          <rPr>
            <sz val="8"/>
            <rFont val="Tahoma"/>
            <family val="0"/>
          </rPr>
          <t xml:space="preserve">Средняя успеваемость по ЛР - по группе </t>
        </r>
      </text>
    </comment>
    <comment ref="AE37" authorId="0">
      <text>
        <r>
          <rPr>
            <sz val="8"/>
            <rFont val="Tahoma"/>
            <family val="0"/>
          </rPr>
          <t>Осталось сдать ЛР</t>
        </r>
      </text>
    </comment>
    <comment ref="AB36" authorId="0">
      <text>
        <r>
          <rPr>
            <sz val="8"/>
            <rFont val="Tahoma"/>
            <family val="0"/>
          </rPr>
          <t xml:space="preserve">Аттестованы на 31 неделе </t>
        </r>
      </text>
    </comment>
    <comment ref="AB37" authorId="0">
      <text>
        <r>
          <rPr>
            <sz val="8"/>
            <rFont val="Tahoma"/>
            <family val="0"/>
          </rPr>
          <t xml:space="preserve">Не аттестованы на 31 неделе </t>
        </r>
      </text>
    </comment>
    <comment ref="AC36" authorId="0">
      <text>
        <r>
          <rPr>
            <sz val="8"/>
            <rFont val="Tahoma"/>
            <family val="0"/>
          </rPr>
          <t xml:space="preserve">Аттестованы на 31 неделе </t>
        </r>
      </text>
    </comment>
    <comment ref="AC37" authorId="0">
      <text>
        <r>
          <rPr>
            <sz val="8"/>
            <rFont val="Tahoma"/>
            <family val="0"/>
          </rPr>
          <t xml:space="preserve">Не аттестованы на 31 неделе </t>
        </r>
      </text>
    </comment>
    <comment ref="Y36" authorId="0">
      <text>
        <r>
          <rPr>
            <sz val="8"/>
            <rFont val="Tahoma"/>
            <family val="0"/>
          </rPr>
          <t>Они не хотят приходить 12.05.2010, чтобы написать КР№4</t>
        </r>
      </text>
    </comment>
    <comment ref="Y37" authorId="0">
      <text>
        <r>
          <rPr>
            <sz val="8"/>
            <rFont val="Tahoma"/>
            <family val="0"/>
          </rPr>
          <t xml:space="preserve">Желающие сдавать КР№4 12.05.2010 </t>
        </r>
      </text>
    </comment>
    <comment ref="AD3" authorId="1">
      <text>
        <r>
          <rPr>
            <sz val="8"/>
            <rFont val="Tahoma"/>
            <family val="0"/>
          </rPr>
          <t xml:space="preserve">Результат работы в осеннем семестре </t>
        </r>
      </text>
    </comment>
    <comment ref="Q3" authorId="0">
      <text>
        <r>
          <rPr>
            <sz val="8"/>
            <rFont val="Tahoma"/>
            <family val="0"/>
          </rPr>
          <t>01.02.2012 Спецзадание №4 (это Домашнее задание по теме 10)
ДЗ10 Методы интерполяции (штрафбат)
Уровень сложности задания: 6 по 10 балльной шкале 
Выдается индивидуально особо отличившимся в осеннем семестре: руководящему составу спецназа и удостоенным высоких прввительственных наград 
Выдается тем студентам, которые сдали на проверку отчет с вариантом задания, отличным от заданного преподавателем 
Используется в качестве "особого" поощрения 
В случае, если студент сдал все 10 ЛР (ЛР1+ЛР2+ЛР3_ЛР3Д+ЛР4+ЛР5+ЛР6+ЛР6Д+ЛР7+ЛР8) без последствий, он получает автомат по ЛР9. И наоборот...</t>
        </r>
      </text>
    </comment>
    <comment ref="C3" authorId="0">
      <text>
        <r>
          <rPr>
            <sz val="8"/>
            <rFont val="Tahoma"/>
            <family val="0"/>
          </rPr>
          <t>Осенние подвиги</t>
        </r>
      </text>
    </comment>
    <comment ref="D3" authorId="0">
      <text>
        <r>
          <rPr>
            <sz val="8"/>
            <rFont val="Tahoma"/>
            <family val="0"/>
          </rPr>
          <t xml:space="preserve">Номер  
варианта 
задания
</t>
        </r>
      </text>
    </comment>
    <comment ref="D37" authorId="0">
      <text>
        <r>
          <rPr>
            <sz val="8"/>
            <rFont val="Tahoma"/>
            <family val="0"/>
          </rPr>
          <t xml:space="preserve">Расчетное количество студентов в группе </t>
        </r>
      </text>
    </comment>
    <comment ref="E4" authorId="0">
      <text>
        <r>
          <rPr>
            <sz val="8"/>
            <rFont val="Tahoma"/>
            <family val="0"/>
          </rPr>
          <t>ЛР1 Программирование алгоритмов линейной структуры</t>
        </r>
      </text>
    </comment>
    <comment ref="F4" authorId="0">
      <text>
        <r>
          <rPr>
            <sz val="8"/>
            <rFont val="Tahoma"/>
            <family val="0"/>
          </rPr>
          <t>ЛР2 Программирование арифметического цикла</t>
        </r>
      </text>
    </comment>
    <comment ref="G4" authorId="0">
      <text>
        <r>
          <rPr>
            <sz val="8"/>
            <rFont val="Tahoma"/>
            <family val="0"/>
          </rPr>
          <t>ЛР3 Программирование разветвляющегося вычислительного процесса</t>
        </r>
      </text>
    </comment>
    <comment ref="H4" authorId="0">
      <text>
        <r>
          <rPr>
            <sz val="8"/>
            <rFont val="Tahoma"/>
            <family val="0"/>
          </rPr>
          <t>ЛР№3Д. Программирование итерационного цикла</t>
        </r>
      </text>
    </comment>
    <comment ref="I4" authorId="0">
      <text>
        <r>
          <rPr>
            <sz val="8"/>
            <rFont val="Tahoma"/>
            <family val="0"/>
          </rPr>
          <t>ЛР4 Вычисление определенного интеграла</t>
        </r>
      </text>
    </comment>
    <comment ref="J4" authorId="0">
      <text>
        <r>
          <rPr>
            <sz val="8"/>
            <rFont val="Tahoma"/>
            <family val="0"/>
          </rPr>
          <t>ЛР5 Решение нелинейного уравнения вида f(x)=0</t>
        </r>
      </text>
    </comment>
    <comment ref="K4" authorId="0">
      <text>
        <r>
          <rPr>
            <sz val="8"/>
            <rFont val="Tahoma"/>
            <family val="0"/>
          </rPr>
          <t xml:space="preserve">ЛР6 Поиск минимума функции одной переменой </t>
        </r>
      </text>
    </comment>
    <comment ref="N4" authorId="0">
      <text>
        <r>
          <rPr>
            <sz val="8"/>
            <rFont val="Tahoma"/>
            <family val="0"/>
          </rPr>
          <t xml:space="preserve">01.02.2012 Спецзадание №2
ДЗ8 Идентификация моделей сложных сред вида y=f(x.a.b)
Спецзадание : это Домашнее задание по теме 8. 
Уровень сложности задания: 10 по 10 балльной шкале (хоро-ошая работенка!)
Выдается индивидуально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Этой высокой правительственной награды может быть удостоен студент (студентка), долго готовящий отчеты по ЛР1-3 и не успевший на раздачу тем ДЗ 1-7, а также студентам, допустившим в отчетах по ЛР1,2,3 ССО или большое количество перлов при решении теста по теории
</t>
        </r>
      </text>
    </comment>
    <comment ref="B3" authorId="0">
      <text>
        <r>
          <rPr>
            <sz val="8"/>
            <rFont val="Tahoma"/>
            <family val="0"/>
          </rPr>
          <t xml:space="preserve">Первопроходцы 
БСТ-11-01 Они первыми получили зачет-автомат в осеннем семестре 
Иванов Максим Борисович − автомат по РГР (первый зачет-автомат в группе БСТ-11-01) 
Ахиярова Руфина Ильдусовна − автомат по РГР (второй зачет-автомат в группе БСТ-11-01) 
Шайдуллин Алик Маратович − автомат по РГР (третий зачет-автомат в группе БСТ-11-01) 
Аргонавты потока БСТ-11 
БСТ-11-01 Лучшие в группе по результатам решения осеннего теста 
Баймухаметов Артем − результат 33 за 53 минуты − автомат по РГР (первое место в группе БСТ-11-01) 
Туктагулов Эмиль Димович − результат 30 за 48 минут − автомат по РГР (второе место в группе БСТ-11-01) 
Салихова Регина Фаилевна − результат 30 за 49 минут − автомат по РГР (третье место в группе БСТ-11-01) 
БСТ-11-01 Победители конкурса домашних заданий 
Баймухаметов Артем Сергеевич. Тема 5. Музыкальные редакторы. 
Дарсалия Георгий Мурманович Тема 14. Гиа Универсал представляет. Домашнее видео со спецэффектами. 
Иванов Максим Борисович Тема 15 Презентация с видеорядом. Афганская Война 
</t>
        </r>
      </text>
    </comment>
    <comment ref="H5" authorId="0">
      <text>
        <r>
          <rPr>
            <sz val="8"/>
            <rFont val="Tahoma"/>
            <family val="0"/>
          </rPr>
          <t xml:space="preserve">01.02.2012
Автомат по ЛР3Д по результатам учебы в осеннем семестре 2011/2012 уч. г. </t>
        </r>
      </text>
    </comment>
    <comment ref="M4" authorId="0">
      <text>
        <r>
          <rPr>
            <sz val="8"/>
            <rFont val="Tahoma"/>
            <family val="0"/>
          </rPr>
          <t xml:space="preserve">01.02.2012 Спецзадание №1
ЛР7 Решение системы линейных уравнений 
Уровень сложности 4 пор 10-балльной шкале (легкотня)
Эта ЛР предназначена для "поощрения" особо отличившихся штрафников, а также всех добровольцев, решивших записаться в стройоотряд
Может быть выдана по желанию студентам, решивших </t>
        </r>
        <r>
          <rPr>
            <i/>
            <sz val="8"/>
            <rFont val="Tahoma"/>
            <family val="2"/>
          </rPr>
          <t xml:space="preserve">более углубленно </t>
        </r>
        <r>
          <rPr>
            <sz val="8"/>
            <rFont val="Tahoma"/>
            <family val="0"/>
          </rPr>
          <t xml:space="preserve">изучить курс информатики на основании сделанных ими предсталвений (отчеты по ЛР1,2,3 + решенный тест) 
</t>
        </r>
      </text>
    </comment>
    <comment ref="M5" authorId="0">
      <text>
        <r>
          <rPr>
            <sz val="8"/>
            <rFont val="Tahoma"/>
            <family val="0"/>
          </rPr>
          <t xml:space="preserve">17.04.2012
Автомат по ЛР7 по результатам проверки РГР, ДЗ2. ДЗ9 и особенно ДЗ10 
17.04.2012
ЛР7 по результатам решения теста (3-я попытка)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 authorId="0">
      <text>
        <r>
          <rPr>
            <sz val="8"/>
            <rFont val="Tahoma"/>
            <family val="0"/>
          </rPr>
          <t>01.02.2012 Спецзадание №3
ДЗ9 Вычисление определенного интеграла (спецназ)
Уровень сложности 6 по 10-балльной шкале (не самое сложное спецзадание)
Выдается тем студентам, которые сдали на проверку отчет с вариантом задания, отличным от заданного преподавателем 
Может быть выдана в индивидуальном порядке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Используется в качестве особого поощрения 
Это Домашнее задание по теме 9
В случае, если студент сдал все 10 ЛР (ЛР1+ЛР2+ЛР3_ЛР3Д+ЛР4+ЛР5+ЛР6+ЛР6Д+ЛР7+ЛР8) без последствий, он получает автомат по ЛР9. И наоборот...</t>
        </r>
      </text>
    </comment>
    <comment ref="P5" authorId="0">
      <text>
        <r>
          <rPr>
            <sz val="8"/>
            <rFont val="Tahoma"/>
            <family val="0"/>
          </rPr>
          <t xml:space="preserve">17.04.2012
Первым на потоке сдал ДЗ9! 
10.04.2012
Вторая попытка Дамира оседлать тест. Поптыка удачная: ДЗ9 зараотано честно! 
01.02.2012
Пока вроде бы выдавать это поощрение не за что. Но еще не вечер! </t>
        </r>
      </text>
    </comment>
    <comment ref="Q5" authorId="0">
      <text>
        <r>
          <rPr>
            <sz val="8"/>
            <rFont val="Tahoma"/>
            <family val="0"/>
          </rPr>
          <t xml:space="preserve">17.04.2012
Первым на потоке сдал ДЗ10!! 
06.04.2012
Результат решения теста 
Дамир попался! Законно и заслуженно!! 
Результат 20 при 7 перлах дает преподавателю все основания для того чтобы нагрузить Дамира индивидуальным боевым заданием. 
Пусть это будет ДЗ10. 
А ведь мог уйти безнаказанным... 
01.02.2012
По результатам работы в осеннем семестре выдавать это поощрение не за что. Но опять-таки еще не вечер! </t>
        </r>
      </text>
    </comment>
    <comment ref="S4" authorId="0">
      <text>
        <r>
          <rPr>
            <sz val="8"/>
            <rFont val="Tahoma"/>
            <family val="0"/>
          </rPr>
          <t xml:space="preserve">Результат решения осеннего теста потеории </t>
        </r>
      </text>
    </comment>
    <comment ref="Z36" authorId="2">
      <text>
        <r>
          <rPr>
            <sz val="8"/>
            <rFont val="Tahoma"/>
            <family val="2"/>
          </rPr>
          <t xml:space="preserve">Количество студентов, аттестованных на первой аттестации </t>
        </r>
      </text>
    </comment>
    <comment ref="AA36" authorId="2">
      <text>
        <r>
          <rPr>
            <sz val="8"/>
            <rFont val="Tahoma"/>
            <family val="2"/>
          </rPr>
          <t xml:space="preserve">Количество студентов, аттестованных на второй аттестации </t>
        </r>
      </text>
    </comment>
    <comment ref="Z37" authorId="3">
      <text>
        <r>
          <rPr>
            <sz val="8"/>
            <rFont val="Tahoma"/>
            <family val="2"/>
          </rPr>
          <t xml:space="preserve">Количество студентов, НЕ аттестованных на первой аттестации </t>
        </r>
      </text>
    </comment>
    <comment ref="AA37" authorId="2">
      <text>
        <r>
          <rPr>
            <sz val="8"/>
            <rFont val="Tahoma"/>
            <family val="2"/>
          </rPr>
          <t xml:space="preserve">Количество студентов, НЕ аттестованных на второй аттестации </t>
        </r>
      </text>
    </comment>
    <comment ref="AH4" authorId="2">
      <text>
        <r>
          <rPr>
            <sz val="8"/>
            <rFont val="Tahoma"/>
            <family val="0"/>
          </rPr>
          <t>Каким по счету проставил экзамен в зачетку и зачетную ведомость</t>
        </r>
      </text>
    </comment>
    <comment ref="AI4" authorId="2">
      <text>
        <r>
          <rPr>
            <sz val="8"/>
            <rFont val="Tahoma"/>
            <family val="0"/>
          </rPr>
          <t>Дата проставления экзамена в зачетку</t>
        </r>
      </text>
    </comment>
    <comment ref="AH36" authorId="2">
      <text>
        <r>
          <rPr>
            <sz val="8"/>
            <rFont val="Tahoma"/>
            <family val="0"/>
          </rPr>
          <t>Проставили зачет в зачетку</t>
        </r>
      </text>
    </comment>
    <comment ref="AH37" authorId="3">
      <text>
        <r>
          <rPr>
            <sz val="8"/>
            <rFont val="Tahoma"/>
            <family val="2"/>
          </rPr>
          <t>НЕ выбрали тему ДЗ 
(Всего пацифистов в группе)</t>
        </r>
      </text>
    </comment>
    <comment ref="B8" authorId="0">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B11" authorId="0">
      <text>
        <r>
          <rPr>
            <sz val="8"/>
            <rFont val="Tahoma"/>
            <family val="0"/>
          </rPr>
          <t xml:space="preserve">12.11.2011
Прошла инструктаж по ТБ 
22.10.2011
Не прошла инструктаж по ТБ 
29.10.2011
Пары были в ауд. 1-432, 435 
Поэтому инструктаж пока не пройден </t>
        </r>
      </text>
    </comment>
    <comment ref="B20" authorId="0">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C36" authorId="3">
      <text>
        <r>
          <rPr>
            <sz val="8"/>
            <rFont val="Tahoma"/>
            <family val="2"/>
          </rPr>
          <t xml:space="preserve">Количество студентов, не имеющих пропусков  практических занятий по информатике в осеннем семестре </t>
        </r>
      </text>
    </comment>
    <comment ref="C37" authorId="4">
      <text>
        <r>
          <rPr>
            <sz val="8"/>
            <rFont val="Tahoma"/>
            <family val="0"/>
          </rPr>
          <t xml:space="preserve">Количество студентов, имеющих пропуски учебных занятий по информатике в осеннем семестре </t>
        </r>
      </text>
    </comment>
    <comment ref="C5" authorId="5">
      <text>
        <r>
          <rPr>
            <sz val="8"/>
            <rFont val="Tahoma"/>
            <family val="2"/>
          </rPr>
          <t>27.12.2011
Решение преподавателя: 
ЛР6Д весной вместо ЛР6_1 осенью 
(не нужно было списывать у Абсалямова)
24.12.2011 Итоги решения теста 
В следующем году за каждый пропуск лабораторного занятия выдавать Дамиру дополнительную лабу в качестве особой  меры поощрения
01.02.2011
Результат зимней охоты: структура папок ОК. Дамир не попался... 
И что ему в итоге осталось сдать весной?</t>
        </r>
        <r>
          <rPr>
            <sz val="10"/>
            <rFont val="Tahoma"/>
            <family val="0"/>
          </rPr>
          <t xml:space="preserve">
</t>
        </r>
        <r>
          <rPr>
            <sz val="8"/>
            <rFont val="Tahoma"/>
            <family val="2"/>
          </rPr>
          <t xml:space="preserve">ЛР1 + ЛР2 + ЛР3 + ЛР4 + ЛР5 + ЛР6 + РГР + ДЗ (или КР3+КР4) + Тест
Штрафбат: ЛР6Д
</t>
        </r>
        <r>
          <rPr>
            <sz val="10"/>
            <rFont val="Tahoma"/>
            <family val="0"/>
          </rPr>
          <t xml:space="preserve">
</t>
        </r>
      </text>
    </comment>
    <comment ref="C6" authorId="0">
      <text>
        <r>
          <rPr>
            <sz val="8"/>
            <rFont val="Tahoma"/>
            <family val="0"/>
          </rPr>
          <t xml:space="preserve">26.11.2011
Второй зачет-автомат в группе и на потоке БСТ-11 
01.02.2011
Результат зимней охоты: структура папок ОК.
А мог бы жить… 
Нужно сдать 
ЛР1 + ЛР2 + ЛР3 + ЛР4 + ЛР5 + ЛР6 +  Тест + ДЗ (или КР3+КР4) 
</t>
        </r>
      </text>
    </comment>
    <comment ref="C7" authorId="0">
      <text>
        <r>
          <rPr>
            <sz val="8"/>
            <rFont val="Tahoma"/>
            <family val="0"/>
          </rPr>
          <t xml:space="preserve">27.12.2011
Результат проверки ДЗ с ПК преподавателя 
На Западном фронте без перемен 
Решение преподавателя: Время не ждет! 
ЛР6Д весной вместо осеннего ДЗ 
27.12.2011 ЛР6Д отменяется в связи с тем, что сдано ДЗ 
ИТОГО Зачет без последствий 
01.02.2011
Результат зимней охоты: структура папок ОК.
Нужно сдать 
ЛР1 + ЛР2 + ЛР3 + ЛР4 + ЛР5 + ЛР6 +  РГР + Тест + ДЗ (или КР3+КР4) 
100% посещение осенью - кандидат на летнюю амнистию </t>
        </r>
      </text>
    </comment>
    <comment ref="C8" authorId="0">
      <text>
        <r>
          <rPr>
            <sz val="8"/>
            <rFont val="Tahoma"/>
            <family val="0"/>
          </rPr>
          <t xml:space="preserve">23.12.2011
Результат решения теста
 6 перлов = ЛР3Д на весну
01.02.2011
Результат зимней охоты: структура папок ОК.
Нужно сдать 
ЛР1 + ЛР2 + ЛР3 + ЛР4 + ЛР5 + ЛР6 +  РГР + Тест + ДЗ (или КР3+КР4) 
Штрафбат: ЛР3Д
</t>
        </r>
      </text>
    </comment>
    <comment ref="C9" authorId="0">
      <text>
        <r>
          <rPr>
            <sz val="8"/>
            <rFont val="Tahoma"/>
            <family val="0"/>
          </rPr>
          <t xml:space="preserve">17.12.2011
01.02.2011
Результат зимней охоты: структура папок почти ОК.
Нужно сдать 
ЛР1 + ЛР2 + ЛР3 + ЛР4 + ЛР5 + ЛР6 +  РГР + Тест + ДЗ (или КР3+КР4) 
100% посещение осенью - кандидат на летнюю амнистию </t>
        </r>
      </text>
    </comment>
    <comment ref="C10" authorId="0">
      <text>
        <r>
          <rPr>
            <sz val="8"/>
            <rFont val="Tahoma"/>
            <family val="0"/>
          </rPr>
          <t xml:space="preserve">24.12.2011
01.02.2011
Результат зимней охоты: структура папок ОК.
Нужно сдать 
ЛР1 + ЛР2 + ЛР3 + ЛР4 + ЛР5 + ЛР6 +  РГР + Тест + ДЗ (или КР3+КР4) </t>
        </r>
      </text>
    </comment>
    <comment ref="C11" authorId="0">
      <text>
        <r>
          <rPr>
            <sz val="8"/>
            <rFont val="Tahoma"/>
            <family val="0"/>
          </rPr>
          <t xml:space="preserve">23.12.2011
Лейсан выдать медаль "За боевые заслуги" и взять на карандаш весной 
01.02.2011
Результат зимней охоты: структура папок ОК.
Нужно сдать 
ЛР1 + ЛР2 + ЛР3 + ЛР4 + ЛР5 + ЛР6 +  РГР + Тест + ДЗ (или КР3+КР4) </t>
        </r>
      </text>
    </comment>
    <comment ref="C12" authorId="0">
      <text>
        <r>
          <rPr>
            <sz val="8"/>
            <rFont val="Tahoma"/>
            <family val="0"/>
          </rPr>
          <t xml:space="preserve">24.12.2011
01.02.2011
Результат зимней охоты: структура папок ОК.
Нужно сдать 
ЛР1 + ЛР2 + ЛР3 + ЛР4 + ЛР5 + ЛР6 +  РГР + Тест + ДЗ (или КР3+КР4) </t>
        </r>
      </text>
    </comment>
    <comment ref="C13" authorId="0">
      <text>
        <r>
          <rPr>
            <sz val="8"/>
            <rFont val="Tahoma"/>
            <family val="0"/>
          </rPr>
          <t xml:space="preserve">23.12.2011
01.02.2011
Результат зимней охоты: структура папок ОК.
Нужно сдать 
ЛР1 + ЛР2 + ЛР3 + ЛР4 + ЛР5 + ЛР6 +  РГР + Тест + ДЗ (или КР3+КР4) 
100% посещение осенью - кандидат на летнюю амнистию </t>
        </r>
      </text>
    </comment>
    <comment ref="C14" authorId="0">
      <text>
        <r>
          <rPr>
            <sz val="8"/>
            <rFont val="Tahoma"/>
            <family val="0"/>
          </rPr>
          <t>30.12.2011
Результат решения теста 
Последнее китайское предупреждение Исанбаеву 
Взять под особый надзор  
Итого спецназ под особым надзором 
26.12.2011
ЛР7. Все ОК кроме самого графика  В феврале проверить 
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13.01.2012
Результат проверки ЛР3_1 Разетдинова с ПК преподавателя 
Исанбаев Артур в нижнем колонтитуле 
Не принимать ЛР1 Исанба\ева до тех пор покаон не признаеттся, что Разетдинов Рамис ему поставил на 23.02.2012
01.02.2011
Результат зимней охоты: структура папок ОК.
Нужно сдать 
ЛР1 + ЛР2 + ЛР3 + ЛР4 + ЛР5 + ЛР6 +  РГР + Тест + ДЗ (или КР3+КР4) 
Штрафбат: ЛР3Д + ЛР6Д 
Спецназ: ЛР7</t>
        </r>
      </text>
    </comment>
    <comment ref="C15" authorId="0">
      <text>
        <r>
          <rPr>
            <sz val="8"/>
            <rFont val="Tahoma"/>
            <family val="0"/>
          </rPr>
          <t xml:space="preserve">10.12.2011
01.02.2011
Результат зимней охоты: структура папок ОК.
Нужно сдать 
ЛР1 + ЛР2 + ЛР3 + ЛР4 + ЛР5 + ЛР6 +  РГР + Тест + ДЗ (или КР3+КР4) </t>
        </r>
      </text>
    </comment>
    <comment ref="C16" authorId="0">
      <text>
        <r>
          <rPr>
            <sz val="8"/>
            <rFont val="Tahoma"/>
            <family val="0"/>
          </rPr>
          <t>25.11.2011
Первый зачет-автомат в группе и на потоке БСТ-11 
01.02.2011
Результат зимней охоты: структура папок ОК.
Нужно сдать 
ЛР1 + ЛР2 + ЛР3 + ЛР4 + ЛР5 + ЛР6 +  Тест  
100% посещение осенью - кандидат на летнюю амнистию 
М-да уж.. Если сдаст ЛР1+ЛР2 + ЛР3 и тест без последствий, то при таких показателях уже может получить экзамен-автомат с оценкой "Отлично" уже в марте-апреле</t>
        </r>
      </text>
    </comment>
    <comment ref="C17" authorId="0">
      <text>
        <r>
          <rPr>
            <sz val="8"/>
            <rFont val="Tahoma"/>
            <family val="0"/>
          </rPr>
          <t xml:space="preserve">13.01.2012
Выписной эпикриз по тесту 
К нам 31.12.2011 пожаловал сам Дедушка Мороз собственной персоной (в миру Мулюков Азат Ильшатович). 
Он сдал тест и получил за 5 перлов ЛР3Д на весну 
13.01.2012
КР1 + КР2 не сданы = перевод в элиту спецназа 
01.02.2011
Результат зимней охоты: структура папок ОК.
Нужно сдать 
ЛР1 + ЛР2 + ЛР3 + ЛР4 + ЛР5 + ЛР6 +  РГР + Тест + ДЗ (или КР3+КР4) 
Штрафбат: ЛР3Д + ЛР6Д 
Спецназ: ЛР7 + ДЗ8 + ДЗ9 + ДЗ10
Короче, весенний марш-бросок с полной боевой выкладкой </t>
        </r>
      </text>
    </comment>
    <comment ref="C18" authorId="0">
      <text>
        <r>
          <rPr>
            <sz val="8"/>
            <rFont val="Tahoma"/>
            <family val="0"/>
          </rPr>
          <t xml:space="preserve">23.12.2011
01.02.2011
Результат зимней охоты: структура папок ОК.
Нужно сдать 
ЛР1 + ЛР2 + ЛР3 + ЛР4 + ЛР5 + ЛР6 +  РГР + Тест + ДЗ (или КР3+КР4) </t>
        </r>
      </text>
    </comment>
    <comment ref="C19" authorId="5">
      <text>
        <r>
          <rPr>
            <sz val="8"/>
            <rFont val="Tahoma"/>
            <family val="2"/>
          </rPr>
          <t>24.12.2011
ЛР6Д по результатам решения теста 
27.12.2011
Результат проверки с ПК преподавателя 
На Западном фронте без перемен 
Решение преподавателя: Время не ждет! 
ЛР3Д весной вместо осенней ЛР6_1 (ЛР6Д уже есть)
27.12.2011
ЛР6_1 сдана. ЛР3Д отменена
30.12.2011 
Решение преподавателя после третьей попытки сдачи теста: 
ЛР сданы вовремя, аттестация 5-5, ДЗ полный ОК и вовремя, посещение 3 пропуска 
Особый надзор + спецназ 
Особое внимание на решение теста весной 
В порядке исключения принять первый сданный тест 
Зачет</t>
        </r>
        <r>
          <rPr>
            <sz val="10"/>
            <rFont val="Tahoma"/>
            <family val="0"/>
          </rPr>
          <t xml:space="preserve">
</t>
        </r>
        <r>
          <rPr>
            <sz val="8"/>
            <rFont val="Tahoma"/>
            <family val="2"/>
          </rPr>
          <t>01.02.2011
Результат зимней охоты: структура папок ОК.
Нужно сдать 
ЛР1 + ЛР2 + ЛР3 + ЛР4 + ЛР5 + ЛР6 +  РГР + Тест + ДЗ (или КР3+КР4) 
Штрафбат: ЛР3Д + ЛР6Д 
Спецназ ЛР7
Особый надзор</t>
        </r>
      </text>
    </comment>
    <comment ref="C20" authorId="5">
      <text>
        <r>
          <rPr>
            <sz val="8"/>
            <rFont val="Tahoma"/>
            <family val="2"/>
          </rPr>
          <t xml:space="preserve">24.12.2011
ЛР3Д по результатам решения теста 
27.12.2011
Домашняя странчика в таком виде годится, но она должна быть выложена в сети Интернет  
Решение преподавателя: 
ЛР6Д вместо ДЗ 
Есть допуск к тесту 
30.12.2011
Результат решения теста 
перевод в спецназ + особый надзор
12.01.2011
Три попытки решения теста 
1. Результат 18 при 9 перлах
2. 22 при 4 перлах 
3. 18 при 10 перлах 
Решение принять в феврале 
По любому, жизнь медом не должна казаться.. 
13.01.2011
Итоговая 6-я попытка Результат 18 при 6 перлах 
13.01.2011
Итоговая 7-я попытка Результат 20 при 7 перлах 
13.01.2011
Итоговая 8-я попытка Результат 25 при 8 перлах 
ИТОГО: Приговор по весенним лабам вынести в феврале 
Взять на контроль тест 
01.02.2011
Результат зимней охоты: структура папок ОК.
Нужно сдать 
ЛР1 + ЛР2 + ЛР3 + ЛР4 + ЛР5 + ЛР6 +  РГР + Тест + ДЗ (или КР3+КР4) 
Штраф бат: ЛР3Д + ЛР6Д
Спецназ? ЛР7 + ДЗ9
Азату можно пожелать на лабы не ходить, тогда он точно информатику дло осени сдавать будет! 
</t>
        </r>
      </text>
    </comment>
    <comment ref="C21" authorId="0">
      <text>
        <r>
          <rPr>
            <sz val="8"/>
            <rFont val="Tahoma"/>
            <family val="0"/>
          </rPr>
          <t xml:space="preserve">13.01.2012
КР1 + КР2 не сданы = перевод в элиту спецназа 
19.01.2012
Результат решения теста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20.01.2012
Остапчук Сергей - последний из могикан. Он переплюнул даже старого заслуженного дедушку Айнура Фаукаева, который пришел к финишной ленточке предпоследним. Таким образом, Остапчук Сергей в длительной, упорной и бескомпромиссной борьбе завоевал первое место с конца в потоке БСТ-11, в отличие от Мадатова Шамиля, который был первым с начала. Такой серьезный результат просто не может пройти мимо внимания командования. 
Остапчук Сергей назначается верховным главнокомандующим штрафного батальона потока БСТ-11. Ему в подчинение передаются штрафники и спецназ. 
Пожелаем же ему крепкого здоровья и успехов в боевой и политической подготовке, к которой поток БСТ-11 приступит в феврале 2012 г. сразу после закрытия сезона  зимней охоты. 
01.02.2011
Результат зимней охоты: структура папок ОК.
Нужно сдать 
ЛР1 + ЛР2 + ЛР3 + ЛР4 + ЛР5 + ЛР6 +  РГР + Тест + ДЗ (или КР3+КР4) 
Штраф бат: ЛР3Д + ЛР6Д
Спецназ: ЛР7 + ДЗ8 + ДЗ9 + ДЗ10
Весенний марш-бросок с полной боевой выкладкой </t>
        </r>
      </text>
    </comment>
    <comment ref="C22" authorId="0">
      <text>
        <r>
          <rPr>
            <sz val="8"/>
            <rFont val="Tahoma"/>
            <family val="0"/>
          </rPr>
          <t xml:space="preserve">24.12.2011
ЛР3Д на весну по результатам решенного теста 
01.02.2011
Результат зимней охоты: структура папок ОК.
Нужно сдать 
ЛР1 + ЛР2 + ЛР3 + ЛР4 + ЛР5 + ЛР6 + Тест + ДЗ (или КР3+КР4) 
Штраф бат: ЛР3Д </t>
        </r>
      </text>
    </comment>
    <comment ref="C23" authorId="0">
      <text>
        <r>
          <rPr>
            <sz val="8"/>
            <rFont val="Tahoma"/>
            <family val="0"/>
          </rPr>
          <t xml:space="preserve">16.12.2011 Зачет 
01.02.2011
Результат зимней охоты: структура папок ОК.
Нужно сдать 
ЛР1 + ЛР2 + ЛР3 + ЛР4 + ЛР5 + ЛР6 +  РГР + Тест + ДЗ (или КР3+КР4) 
100% посещение осенью - кандидат на летнюю амнистию </t>
        </r>
      </text>
    </comment>
    <comment ref="C24" authorId="0">
      <text>
        <r>
          <rPr>
            <sz val="8"/>
            <rFont val="Tahoma"/>
            <family val="0"/>
          </rPr>
          <t xml:space="preserve">23.12.2011 Зачет
01.02.2011
Результат зимней охоты: структура папок ОК.
Нужно сдать 
ЛР1 + ЛР2 + ЛР3 + ЛР4 + ЛР5 + ЛР6 + Тест + ДЗ (или КР3+КР4) 
100% посещение осенью - кандидат на летнюю амнистию </t>
        </r>
      </text>
    </comment>
    <comment ref="C25" authorId="0">
      <text>
        <r>
          <rPr>
            <sz val="8"/>
            <rFont val="Tahoma"/>
            <family val="0"/>
          </rPr>
          <t xml:space="preserve">02.12.2011
Третий  зачет-автомат в группе и на потоке БСТ-11 
01.02.2011
Результат зимней охоты: структура папок ОК.
Нужно сдать 
ЛР1 + ЛР2 + ЛР3 + ЛР4 + ЛР5 + ЛР6 + Тест + ДЗ (или КР3+КР4) 
100% посещение осенью - кандидат на летнюю амнистию </t>
        </r>
      </text>
    </comment>
    <comment ref="C26" authorId="0">
      <text>
        <r>
          <rPr>
            <sz val="8"/>
            <rFont val="Tahoma"/>
            <family val="0"/>
          </rPr>
          <t xml:space="preserve">24.12.2011
Добровольно выбрана ЛР6Д (при защите ЛР6_1) 
01.02.2011
Результат зимней охоты: попался, который кусался! 
В папке Сорокина лежат два файла. И все. Короче, картина Репина "Приплыли". 
Нужно сдать 
ЛР1 + ЛР2 + ЛР3 + ЛР4 + ЛР5 + ЛР6 + Тест + РГР + ДЗ (или КР3+КР4) 
Штрафбат: ЛР3Д+ ЛР6Д
Спецназ: ЛР7 + ДЗ8 + ДЗ9 + ДЗ10
Марш-бросок с полной боевой выкладкой
Выбран по своей доброй воле 
</t>
        </r>
      </text>
    </comment>
    <comment ref="C27" authorId="0">
      <text>
        <r>
          <rPr>
            <sz val="8"/>
            <rFont val="Tahoma"/>
            <family val="0"/>
          </rPr>
          <t xml:space="preserve">02.12.2011
4-й  зачет-автомат в группе
01.02.2011
Результат зимней охоты: структура папок ОК.
Нужно сдать 
ЛР1 + ЛР2 + ЛР3 + ЛР4 + ЛР5 + ЛР6 + Тест + ДЗ (или КР3+КР4) 
100% посещение осенью - кандидат на летнюю амнистию </t>
        </r>
      </text>
    </comment>
    <comment ref="C28" authorId="0">
      <text>
        <r>
          <rPr>
            <sz val="8"/>
            <rFont val="Tahoma"/>
            <family val="0"/>
          </rPr>
          <t xml:space="preserve">23.12.2011
01.02.2011
Результат зимней охоты: структура папок ОК.
Нужно сдать 
ЛР1 + ЛР2 + ЛР3 + ЛР4 + ЛР5 + ЛР6 + Тест + ДЗ (или КР3+КР4) 
100% посещение осенью - кандидат на летнюю амнистию </t>
        </r>
      </text>
    </comment>
    <comment ref="C29" authorId="0">
      <text>
        <r>
          <rPr>
            <sz val="8"/>
            <rFont val="Tahoma"/>
            <family val="0"/>
          </rPr>
          <t xml:space="preserve">24.12.2011
Результат решения теста ЛР3Д 
27.12.2011
Результат проверки ЛР6_1 с ПК преподавателя 
Изменений нет - ЛР6Д на весну вместо ЛР6_1
27.12.2011
Результат проверки ДЗ с ПК преподавателя 
Изменений нет = перевод в спецназ потока БСТ-11
12.01.2012 
Результат решения теста 
15 при 5 перлах - принять решение в феврале 
01.02.2011
Результат зимней охоты: ОК
Нужно сдать 
ЛР1 + ЛР2 + ЛР3 + ЛР4 + ЛР5 + ЛР6 + Тест + ДЗ (или КР3+КР4) 
Штрафбат: ЛР3Д+ ЛР6Д
Спецназ: ЛР7 + ДЗ8 + ДЗ9 + ДЗ10
Марш-бросок с полной боевой выкладкой
</t>
        </r>
      </text>
    </comment>
    <comment ref="C30" authorId="0">
      <text>
        <r>
          <rPr>
            <sz val="8"/>
            <rFont val="Tahoma"/>
            <family val="0"/>
          </rPr>
          <t xml:space="preserve">30.12.2011
Айбулат приедет домой и будет рассказывать:
Он меня топил, топил, топил, но я выплыл.. 
Преподаватель придет домой и будет рассказывать.. 
Я его тянул, тянул, тянул, еле вытянул.... 
Результат: весной под особый надзор 
24.12.2011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Khasanshin6_1.xls тоже 116 224 
И содержание файлов полностью совпадают вплоть до маленькой неточности в файле, сданном Юниром! 
Итог: Хасаншину Айбулату в дополнение к ЛР6_1  (вариант 26) добавить ЛР6Д на весну. 
Снижение оценки за работу в семестре на 1 балл 
24.12.2011
Результат решения теста ЛР3Д на весну 
27.12.2011
Результат проверки ЛР6_1 с ПК преподавателя 
Следы преступления уничтожены. В папке Hasanshin.BST-11-02  нет ЛР6_1. 
Решение преподавателя: перевести Айбулата в спецназ потока БСТ-11
01.02.2012 
Результат осенней охоты:  структура папок ОК
</t>
        </r>
      </text>
    </comment>
    <comment ref="C31" authorId="0">
      <text>
        <r>
          <rPr>
            <sz val="8"/>
            <rFont val="Tahoma"/>
            <family val="0"/>
          </rPr>
          <t xml:space="preserve">12.01.2011
Результат решения теста 25 при 7 перлах = ЛР3Д на весну 
13.01.2011
Результат проверки ЛР6_1 с ПК преподавателя 
ЛР6Д на весну вместо ЛР6_1 осенью 
13.01.2011
Результат проверки ЛР9 с ПК преподавателя 
Ссылки не работают 
Цитата из кода HTML
&lt;a href="../лр7/Закирьянов.jpg"&gt;это мой рисунок из отчета по ЛР№7.jpg&lt;/a&gt;
Решение преподавателя : перевод в спецназ 
13.01.2012
Нет КР1 + КР2
Выдать важное правительственое задание
Перевести на казарменное положение 
19.01.2012
Усиленный режим. За каждый пропуск дополнительная лаба. 
01.02.2011
Результат зимней охоты: структура папок ОК.
Нужно сдать 
ЛР1 + ЛР2 + ЛР3 + ЛР4 + ЛР5 + ЛР6 + Тест + ДЗ (или КР3+КР4) 
Штрафбат: ЛР3Д  + ЛР6Д
Усиленный режим. 
</t>
        </r>
      </text>
    </comment>
    <comment ref="C32" authorId="0">
      <text>
        <r>
          <rPr>
            <sz val="8"/>
            <rFont val="Tahoma"/>
            <family val="0"/>
          </rPr>
          <t xml:space="preserve">24.12.2011
Результат решения теста ЛР3Д + ЛР6Д на весну 
Снижение оценки на 1 балл 
30.12.2011
Результат решения теста: перевод в спецназ 
Тест сдан при 8 перлах Разведчик спецназа
01.02.2011
Результат зимней охоты: попался, который кусался! 
В папке сорокина лежат два файла. И все. Короче, картина Репина "Приплыли". 
Нужно сдать 
ЛР1 + ЛР2 + ЛР3 + ЛР4 + ЛР5 + ЛР6 + Тест + ДЗ (или КР3+КР4) 
Штрафбат: ЛР3Д+ ЛР6Д
Спецназ: ЛР7 + ДЗ8 + ДЗ9 + ДЗ10
100% посещение осенью - кандидат на летнюю амнистию </t>
        </r>
      </text>
    </comment>
    <comment ref="C33" authorId="0">
      <text>
        <r>
          <rPr>
            <sz val="8"/>
            <rFont val="Tahoma"/>
            <family val="0"/>
          </rPr>
          <t xml:space="preserve">09.12.2011
01.02.2011
Результат зимней охоты: ОК
Нужно сдать 
ЛР1 + ЛР2 + ЛР3 + ЛР4 + ЛР5 + ЛР6 + Тест + РГР + ДЗ (или КР3+КР4) 
100% посещение осенью - кандидат на летнюю амнистию </t>
        </r>
      </text>
    </comment>
    <comment ref="C34" authorId="0">
      <text>
        <r>
          <rPr>
            <sz val="8"/>
            <rFont val="Tahoma"/>
            <family val="0"/>
          </rPr>
          <t xml:space="preserve">24.12.2011
ЛР6_1 
В Упражнении 1 поймал за хвост, но он вырвался. Весной ловить тщательнее. 
01.02.2011
Результат зимней охоты: сеть упала
Нужно сдать 
ЛР1 + ЛР2 + ЛР3 + ЛР4 + ЛР5 + ЛР6 + Тест + РГР + ДЗ (или КР3+КР4) 
100% посещение осенью - кандидат на летнюю амнистию </t>
        </r>
      </text>
    </comment>
    <comment ref="C35" authorId="0">
      <text>
        <r>
          <rPr>
            <sz val="8"/>
            <rFont val="Tahoma"/>
            <family val="0"/>
          </rPr>
          <t>30.12.2011
Вердикт: разведчику спецназа Валееву выдать особое правительственное задание и проконтролировать его исполнение. Поставить задачу: сдать экзамен до 01.05.2011
И бить Гали палкой, пока не сдаст.. 
28.12.2011
Результат проверки ЛР6_1 с ПК преподавателя 
Изменений нет = ЛР6Д на весну 
28.12.2011
Результат проверки с ПК преподавателя 
ЛР10 не сдана = ЛР3Д на весну 
28.12.2011
Результат проверки с ПК преподавателя 
ЛР9 не сдана - перевод в спецназ 
28.12.2011
ДЗ не сдано = переведен в разведку спецназа
30.12.2011
Результат решения теста в штрафном режиме: 
Особое правительственное задание под особым надзором полиции 
01.02.2011
Результат зимней охоты: сеть упала
Нужно сдать 
ЛР1 + ЛР2 + ЛР3 + ЛР4 + ЛР5 + ЛР6 + Тест + РГР + ДЗ (или КР3+КР4) 
Штрафбат: ЛР3Д+ ЛР6Д
Спецназ: ЛР7 + ДЗ8 + ДЗ9 + ДЗ10
Марш-бросок с полной боевой выкладкой</t>
        </r>
      </text>
    </comment>
    <comment ref="L5" authorId="0">
      <text>
        <r>
          <rPr>
            <sz val="8"/>
            <rFont val="Tahoma"/>
            <family val="0"/>
          </rPr>
          <t xml:space="preserve">03.04.2012
Автомат по ЛР6Д - сданы отчеты по ЛР4,5,6
01.02.2012
Штрафбатовцу Аитбаевe Дамирe 
ЛР6Д от преподавателя за осенние успехи в боевой и политической подготовке </t>
        </r>
      </text>
    </comment>
    <comment ref="R6" authorId="0">
      <text>
        <r>
          <rPr>
            <sz val="8"/>
            <rFont val="Tahoma"/>
            <family val="0"/>
          </rPr>
          <t xml:space="preserve">01.02.2012
Автомат по РГР
Основание 
Второй зачет-автомат в группе </t>
        </r>
      </text>
    </comment>
    <comment ref="R16" authorId="0">
      <text>
        <r>
          <rPr>
            <sz val="8"/>
            <rFont val="Tahoma"/>
            <family val="0"/>
          </rPr>
          <t>01.02.2012
Автомат по РГР
Основание 
Первый зачет-автомат в группе и на потоке</t>
        </r>
      </text>
    </comment>
    <comment ref="U16" authorId="0">
      <text>
        <r>
          <rPr>
            <sz val="8"/>
            <rFont val="Tahoma"/>
            <family val="0"/>
          </rPr>
          <t xml:space="preserve">01.02.2012
Автомат по РГР
Основание 
Первое место в группе по осенним ДЗ </t>
        </r>
      </text>
    </comment>
    <comment ref="R25" authorId="0">
      <text>
        <r>
          <rPr>
            <sz val="8"/>
            <rFont val="Tahoma"/>
            <family val="0"/>
          </rPr>
          <t xml:space="preserve">01.02.2012
Автомат по РГР
Основание 
Третий зачет-автомат в группе </t>
        </r>
      </text>
    </comment>
    <comment ref="R24" authorId="0">
      <text>
        <r>
          <rPr>
            <sz val="8"/>
            <rFont val="Tahoma"/>
            <family val="0"/>
          </rPr>
          <t>01.02.2012
Автомат по РГР
Основание 
Первое место в группе по осеннему тесту</t>
        </r>
      </text>
    </comment>
    <comment ref="U25" authorId="0">
      <text>
        <r>
          <rPr>
            <sz val="8"/>
            <rFont val="Tahoma"/>
            <family val="0"/>
          </rPr>
          <t>01.02.2012
Автомат по ДЗ
Основание 
Второе место в группе по осеннему тесту</t>
        </r>
      </text>
    </comment>
    <comment ref="R33" authorId="0">
      <text>
        <r>
          <rPr>
            <sz val="8"/>
            <rFont val="Tahoma"/>
            <family val="0"/>
          </rPr>
          <t>01.02.2012
Автомат по РГР
Основание 
Третьеместо в группе по осеннему тесту</t>
        </r>
      </text>
    </comment>
    <comment ref="S5" authorId="0">
      <text>
        <r>
          <rPr>
            <sz val="8"/>
            <rFont val="Tahoma"/>
            <family val="0"/>
          </rPr>
          <t xml:space="preserve">24.12.2011
Результат проверки решенного теста 
Время решения теста 58 минут 
Режим сдачи теста - боевой 
Даны ответы на 35 вопросов 
Из них правильных ответов  23
Распределение правильных ответов по разделам теста 6881
Ошибки и перлы
1.18-1 Ой..
1.58-5 Как это?
2.63-4 Мяу..
3.45-5 Тяф...
ИТОГО 4 перла. И на старуху бывает проруха. 
DS: 
Дау уж, задал Дамир задачку преподавателю. 23 - это тот результат, когда нужно принимать решение.  Дамиру нужно сдать еще ЛР6_1 и все... То есть, идет он хорошо.. 
Правильно ответил на вопрос 1.53, который в этом году многим оказался не по зубам.. 
Решение преподавателя: выдать дополнительный балл Дамиру
Всего 23+1=24
Тест сдан
В следующем году за каждый пропуск лабораторного занаятия выдавать Дамиру дополнительную лабу в качестве особой  меры поощрения
</t>
        </r>
      </text>
    </comment>
    <comment ref="S6" authorId="0">
      <text>
        <r>
          <rPr>
            <sz val="8"/>
            <rFont val="Tahoma"/>
            <family val="0"/>
          </rPr>
          <t xml:space="preserve">12.11.2011
Результат решения теста:
6894
Всего правильных ответов 27
Перлов особо нет, но есть, так скажем, перлики
1.62-2 (Гм..)
1.80-4 (?)
1.89-5 (Трезвость - норма жизни!)
2.46-5 (а греческие буквы?)
3.777-1 (Не-а!)
7.87-5 (???)
Тест сдан!
</t>
        </r>
      </text>
    </comment>
    <comment ref="S7"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42 минуты 
Аудитория 1-446 
Режим сдачи теста - штрафной
Количество ответов 34
Из них правильных ответов  28
Тест сдан
Распределение правильных ответов по разделам теста6-10-9-3
Перлы
1.6-2 СУПЕР!
1.25-3 Правда?
1.53-4 Ух, ты!
DS: 
Выписной эпикриз
ИТОГО: Тест сдан без последствий 
</t>
        </r>
      </text>
    </comment>
    <comment ref="S8"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25
Тестсдан
Распределение правильных ответов по разделам теста 6883
Перлы
1.25-1 Мама!
1.45-3 Правда?
1.52-1 М-да уж..
1.72-4 Ой-ей-ей..
2.28-1 Неужели?
3.62-4 Правда?
DS: 
На лекции ходит. Слушает. 
Выписной эпикриз
ИТОГО: Тест сдан
На весну: 6 перлов = ЛР3Д на весну
</t>
        </r>
      </text>
    </comment>
    <comment ref="S9" authorId="0">
      <text>
        <r>
          <rPr>
            <sz val="8"/>
            <rFont val="Tahoma"/>
            <family val="0"/>
          </rPr>
          <t xml:space="preserve">02.12.2011
Результат решения теста:
8982
Всего правильных ответов 27
Перлы
1.79-1 (Правда?)
1.84-4 (Неужели?)
3.81-4 (Супер!)
3 перла = и на старуху бывает проруха… 
Тест сдан!
</t>
        </r>
      </text>
    </comment>
    <comment ref="S10" authorId="0">
      <text>
        <r>
          <rPr>
            <sz val="8"/>
            <rFont val="Tahoma"/>
            <family val="0"/>
          </rPr>
          <t xml:space="preserve">02.12.2011
Результат решения теста:
9-10-7-3
Всего правильных ответов 27
Перлы
1.58-4
2.45-1
3.60-3
3.75-2
4 перла = и на старуху бывает проруха… 
Тест сдан!
</t>
        </r>
      </text>
    </comment>
    <comment ref="S11" authorId="0">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24
Тест сдан
Распределение правильных ответов по разделам теста 6864
Перлы
1.52-2 Мяу!
1.56-1 Мур-р..
1.59-4 Ура!
1.62-2 Тяф!
2.48-1 СУПЕР!Ё
2.63-4 Не-а!
3.36-1 Правда?
3.54-1 СУПЕР в квадрате
3.64-4 Неужели?
ИТОГО 9 перлов при отсутствии 100% посещения дает полное право выдать Лейсан задание на ЛР6_1! 
DS: 
Есть еще один пойманный заяц! Гип-гип - ура! 
</t>
        </r>
      </text>
    </comment>
    <comment ref="S12" authorId="0">
      <text>
        <r>
          <rPr>
            <sz val="8"/>
            <rFont val="Tahoma"/>
            <family val="0"/>
          </rPr>
          <t xml:space="preserve">16.12.2011
Результат проверки решенного теста 
Время решения теста 33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23
Распределение правильных ответов по разделам теста 6764
Интерактивы: чист как стеклышко, аж не придерешься  
Ошибки и перлы
1.35-3 Перл №1
1.48-4 Ух, ты!
1.62-1 Правда?
2.43-1 КРУТО!
2.63-2 СУПЕР!
3.55-1 И где она там?
3.62-4 ОГО!
ИТОГО: 7 не 7, но 5 перлов есть точно - это факт 
И что теперь с Денисом делать? 
</t>
        </r>
        <r>
          <rPr>
            <b/>
            <sz val="8"/>
            <rFont val="Tahoma"/>
            <family val="2"/>
          </rPr>
          <t>Вывод 1</t>
        </r>
        <r>
          <rPr>
            <sz val="8"/>
            <rFont val="Tahoma"/>
            <family val="0"/>
          </rPr>
          <t xml:space="preserve">: информатику Денис знает, и тест сдать может, нет в том сомнений. Просто поспешил со сдачей теста.  
Если бы у него было 100% посещение, не было бы проблем.  Но этого нет, гуляет парень.. Гулов Денис... Любит загулы?
</t>
        </r>
        <r>
          <rPr>
            <b/>
            <sz val="8"/>
            <rFont val="Tahoma"/>
            <family val="2"/>
          </rPr>
          <t>Вывод 2</t>
        </r>
        <r>
          <rPr>
            <sz val="8"/>
            <rFont val="Tahoma"/>
            <family val="0"/>
          </rPr>
          <t xml:space="preserve">: качество перлов позволяет выдать ЛР6_1
Цитирую
Информационные процессы − это процессы, связанные с передачей информации. 
Устройство, которое связывает периферийное оборудование с центральным процессором − это винчестер (жесткий диск) 
Плоттер − устройство для ввода в компьютер графических изображений 
Команда "del" позволяет удалять:  такой команды нет 
За единицу измерения информации принимают: Бод 
</t>
        </r>
        <r>
          <rPr>
            <b/>
            <sz val="8"/>
            <rFont val="Tahoma"/>
            <family val="2"/>
          </rPr>
          <t>Вывод 3</t>
        </r>
        <r>
          <rPr>
            <sz val="8"/>
            <rFont val="Tahoma"/>
            <family val="0"/>
          </rPr>
          <t xml:space="preserve">: Продолжим анализ.  ЛР1,2,3 сдал Ольге Павловне. Точно гуляка! 
Аттестация 5,5 - ясный перец, проячет свои коварные планы по охмурению. И умеет же! 
</t>
        </r>
        <r>
          <rPr>
            <i/>
            <sz val="8"/>
            <rFont val="Tahoma"/>
            <family val="2"/>
          </rPr>
          <t xml:space="preserve">Выписной эпикриз: </t>
        </r>
        <r>
          <rPr>
            <sz val="8"/>
            <rFont val="Tahoma"/>
            <family val="0"/>
          </rPr>
          <t xml:space="preserve">
 М-да уж.. Результат 23 - это на усмотрение преподавателя. В смысле давать дополнительный балл или нет. 
Решение преподавателя следующее: выдать Денису дополнительный балл совместно с ЛР6_1, а будет хвостом крутить и "за правду" бороться - выдать дополнительно еще и новое задание на боевой тест  
ИТОГО: 23+1=24 при условии, чтоДенис сдаст ЛР6_1
</t>
        </r>
        <r>
          <rPr>
            <i/>
            <sz val="8"/>
            <rFont val="Tahoma"/>
            <family val="2"/>
          </rPr>
          <t>Частное определение</t>
        </r>
        <r>
          <rPr>
            <sz val="8"/>
            <rFont val="Tahoma"/>
            <family val="0"/>
          </rPr>
          <t xml:space="preserve">
Предупреждение всем девчонкам потока БСТ-11. Гулов Денис - опасен! Он вам и цветы преподнесет, и на ушко разные ласковые словечки нашепчет... В общем, держите с ним ухо востро! 
</t>
        </r>
      </text>
    </comment>
    <comment ref="S13" authorId="0">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8-10-8-3
Ошибки и перлы
1.13-3 Правда?
1.48-2 ОГО!
3.2403 За что его так?
3.59-4
7.34-2
7.63-5
ИТОГО 3 перла. И на старуху бывает проруха. 
DS: 
Тест сдан
</t>
        </r>
      </text>
    </comment>
    <comment ref="S14"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65 минут 
Режим сдачи теста - штрафной 
Количество ответов 35
Даны ответы на 35 вопросов 
Из них правильных ответов  24
Распределение правильных ответов по разделам теста 4884
Перлы
1.73-1 КРУТО!
1.110-2 Не понял
Павильные ответы на 3.117 и 7.123
ИТОГО 2 перла. И на старуху бывает проруха. 
Решение: Все было бы просто  совсем замечательно если бы не время 
Анализ результатов работы в осеннем семестре плю малое количество перлов, два хороших ответа = 
Последнее китайское предупреждение Исанбаеву 
Взять под особый надзор 
Тест принять 
</t>
        </r>
      </text>
    </comment>
    <comment ref="S15" authorId="0">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50 минут 
Аудитория 1-334 
Режим сдачи теста - льготный 
Количество ответов 35
Даны ответы на 35 вопросов 
Из них правильных ответов  28
Тест сдан
Распределение правильных ответов по разделам теста 10-6-8-4
Ошибки и перлы
2.58-5 Круто!
2.79-1 Правда?
3.80-2 Не-а!
ИТОГО 2 перла
Вывод: проверять НЕИНТЕРЕСНО.... 
</t>
        </r>
      </text>
    </comment>
    <comment ref="S16" authorId="0">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1-334 
Режим сдачи теста - льготный 
Количество ответов 35
Из них правильных ответов  29
Тест сдан
Распределение правильных ответов по разделам теста 8984
Анамнез
Ошибки 
1.36-1
1.47-4 (Это как?)
2.57-3 (???)
3.31-2 (это ОС)
3.44-2 (1997-2003)
7.62-2
DS: 
Обще впечталение: аж проверять неинтересно! 
Шамиль даже и не думает повеселить преподавателя совими "оригинальными" ответами.. 
Просто пишет правильно и точка. И сделать  с ним просто ничего невозможно!   
Не подстрелишь, не присрелишь ,не догонишь, не поймаешь
Выписной эпикриз
Москва-Воронеж не догонишь! 
Первый зачет-автомат на потоке 
</t>
        </r>
      </text>
    </comment>
    <comment ref="S17"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шрафной 
Количество ответов 35
Из них правильных ответов  25
Тест сдан
Распределение правильных ответов по разделам теста 9781
Анамнез
Перлы
1.59-4
2.124-1
3.123-3
7.107-1
7.108-3
Выписной эпикриз
К нам 31.12.2011 пажлова сам Дедушка Мороз собственой персоной (в миру Мулюков Азат Ильшатович). 
Он сдал тест и получил за 5 перлов ЛР3Д на весну 
</t>
        </r>
      </text>
    </comment>
    <comment ref="S18"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24
Тест  сдан
Распределение правильных ответов по разделам теста 6783
Перлы
Есть, но &lt;5
Выписной эпикриз
ИТОГО: Тест пересдан
</t>
        </r>
      </text>
    </comment>
    <comment ref="S19"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боевой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6762
Анамнез </t>
        </r>
        <r>
          <rPr>
            <i/>
            <sz val="8"/>
            <rFont val="Tahoma"/>
            <family val="2"/>
          </rPr>
          <t>ИТ 31.10.2011
Боевой тест Расула нужно будет проверить с особым усердием… 
Почему? - Да так.. Чтобы жизнь медом не казалась… 
09.12.2011 Удвоить усердие! Почему? 
Да просто он заработал +1 перл при защите ЛР8</t>
        </r>
        <r>
          <rPr>
            <sz val="8"/>
            <rFont val="Tahoma"/>
            <family val="0"/>
          </rPr>
          <t xml:space="preserve">
Перлы
1.6503 !
2.42-3 Правда?
2.63-1 Ух, ты!
2.74-2 М-да уж..
3.40-3 Неужели?
3.45-1 Мяу!
ИТОГО 6 перлов
Выписной эпикриз
ИТОГО: ЛР6Д плюс вторая пересдача теста
</t>
        </r>
      </text>
    </comment>
    <comment ref="S20" authorId="0">
      <text>
        <r>
          <rPr>
            <sz val="8"/>
            <rFont val="Tahoma"/>
            <family val="0"/>
          </rPr>
          <t xml:space="preserve">13.01.2012 Попытка №8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не сдан
Распределение правильных ответов по разделам теста 6793
Перлы
1.65-3
2.54-6
2.61-2
2.63-1
3.55-1
7.16-1
7.18-4
7 перлов 
Принять решение в феврале 
</t>
        </r>
      </text>
    </comment>
    <comment ref="S21" authorId="0">
      <text>
        <r>
          <rPr>
            <sz val="8"/>
            <rFont val="Tahoma"/>
            <family val="0"/>
          </rPr>
          <t xml:space="preserve">19.01.2012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5972
Перлы
1.48-2
1.92-5
3.55-4
3.77-2
3.94-2
7.52-5
DS: 
23 при 6 перлах с певрой попытки - это уже не смертельно
Надо бы, конечно, повоспитывать его, но пусть это лучше делают деканат и родители  
Решение преподавателя: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t>
        </r>
      </text>
    </comment>
    <comment ref="S22"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58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5981
Перлы
1.3-4 ?
1.13-1 Мяу
1.21-1 Как это?
1.23-1 Правда?
2.30-4 Ух, ты!
DS: 
Максим загнал преподавателя в угол. 23 балла - это тот результат, ппри котором студент попадает в лапы преподавателя на растерзание. Если у него есть 100% посещение, то обычно принимается решение выдать дополнительный балл и зачесть тест. Но у Максима этого нет. Тогда что делать? 
Решение преподавателя: 
выдать Максиму дополнитлеьный балл за качество выполненного ДЗ, а за 5 перлов наградить ЛР3Д весной 
Тест сдан 
</t>
        </r>
      </text>
    </comment>
    <comment ref="S23" authorId="0">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9884
Ошибка хорошая только одна 2.63-2 
DS: 
Бегать за Алиной просто бесполезно.. Тады зачем?... 
</t>
        </r>
      </text>
    </comment>
    <comment ref="S24" authorId="0">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38 минут 
Режим сдачи теста - льготный 
Количество ответов 35
Даны ответы на 35 вопросов 
Из них правильных ответов  33
Тест сдан
Распределение правильных ответов по разделам теста 8-10-10-5
Ошибки 
1.29-3
1.49-4
DS: 
Аж проверять было неинтересно... Все знает!
</t>
        </r>
      </text>
    </comment>
    <comment ref="S25" authorId="0">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льготный 
Количество ответов 35
Даны ответы на 35 вопросов 
Из них правильных ответов  32
Тест сдан
Распределение правильных ответов по разделам теста 9995
Анамнез
Ошибки 
1.52-5 (Бывает..)
2.26-3 (Мяу?..)
3.45-4 (Гм...)
DS: 
Лилия Зульфаровна просто положила преподавателя на лопатки 
</t>
        </r>
      </text>
    </comment>
    <comment ref="S26" authorId="0">
      <text>
        <r>
          <rPr>
            <sz val="8"/>
            <rFont val="Tahoma"/>
            <family val="0"/>
          </rPr>
          <t xml:space="preserve">10.12.2011
Результат решения теста:
8881
Всего правильных ответов 25
Перлы
1.65-3
2.40-3
2.48-1
3.67-1
3.76-3
7.51-3
ИТОГО:
Тест сдан!
ЛР6_1 в качестве дополнительного круга 
</t>
        </r>
      </text>
    </comment>
    <comment ref="S27" authorId="0">
      <text>
        <r>
          <rPr>
            <sz val="8"/>
            <rFont val="Tahoma"/>
            <family val="0"/>
          </rPr>
          <t xml:space="preserve">02.12.2011
Результат решения теста:
8983
Всего правильных ответов 28
Перлы
1.84-4 (Неужели?)
2.40-1 (Гм..)
3.50-3 (Мяу!)
3.76-4 (Гм-гм…)
4 перла = и на старуху бывает проруха… 
Тест сдан!
</t>
        </r>
      </text>
    </comment>
    <comment ref="S28" authorId="0">
      <text>
        <r>
          <rPr>
            <sz val="8"/>
            <rFont val="Tahoma"/>
            <family val="0"/>
          </rPr>
          <t xml:space="preserve">16.12.2011
Результат проверки решенного теста 
Время решения теста 54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26
Распределение правильных ответов по разделам теста 7-10-6-3
Интерактивы: 31.10.2011
56 - это, конечно же, не 60, но Альберт удрал от ЛР6_1! А раз так, надо бы проверить тест </t>
        </r>
        <r>
          <rPr>
            <i/>
            <sz val="8"/>
            <rFont val="Tahoma"/>
            <family val="2"/>
          </rPr>
          <t xml:space="preserve">с особыми комментариями… </t>
        </r>
        <r>
          <rPr>
            <sz val="8"/>
            <rFont val="Tahoma"/>
            <family val="0"/>
          </rPr>
          <t xml:space="preserve">
Ошибки и перлы
1.20-3 КРУТО! 
1.46-5 Не-а!
3.30-4 Опять не-а!
3.43-1 К стенке его
3.55-1 И где она там болтается? 
7.11-4 Не понял...
7.32-3 Правда?
Теорема: У Альберта правая рука не знает, что делает его левая рука. Доказательство: 3.43-1 и 3.48-3  
ИТОГО: на грани - то ли есть 5 перлов, то ли все таки отпустить его безнаказанным. 
Придется обратиться к анамнезу 
Посещение 100%
Крыть нечем: придется этого неловленного зайца отпускать и дальше пастись на зеленой травке...  
ИТОГО: Альберт тест сдал без последствий 
</t>
        </r>
      </text>
    </comment>
    <comment ref="S29" authorId="0">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штрафной</t>
        </r>
        <r>
          <rPr>
            <sz val="8"/>
            <rFont val="Tahoma"/>
            <family val="0"/>
          </rPr>
          <t xml:space="preserve">
Количество ответов 34
Из них правильных ответов  24
Тест сдан
Распределение правильных ответов по разделам теста 7962
Перлы
1.45-3
2.39-1
3.40-1
ИТОГО 3 перла
Тест сдан без последствий 
</t>
        </r>
      </text>
    </comment>
    <comment ref="S30"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28 минут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6855
Перлы
1.98-4
2.57-2
3.55-1
3.88-1
ИТОГО 4 перла
Выписной эпикриз
Тест сдан 
</t>
        </r>
      </text>
    </comment>
    <comment ref="S31" authorId="0">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48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6865
Перлы
1.54-3
1.65-4
2.42-6
2.63-1
3.45-1
3.54-1
3.67-1
ИТОГО 7 перлов при 25 
ЛР3Д на весну
</t>
        </r>
      </text>
    </comment>
    <comment ref="S32"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52 минутs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5983
Перлы
1.98-4
1.102-4
2.86-5
3.51-1
7.21-2
ИТОГО 5 перлов = перевод в спецназ 
Ширшакову выданы 3 перла по блату 30.12.2011 За что? - Да ни за что! 
Итого 8 перлов 
Тест сдан при 8 перлах
</t>
        </r>
      </text>
    </comment>
    <comment ref="S33" authorId="0">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52 минуты 
Аудитория 1-334 
Режим сдачи теста - льготный 
Количество ответов 35
Даны ответы на 35 вопросов 
Из них правильных ответов  30
Тест сдан
Распределение правильных ответов по разделам теста 9995
Анамнез
Ошибки 
1.23-1 (Мяу!)
2.46-5 (а греческие?)
3.32-1 (Правда?)
3.50-5 (Неужели?)
7.56-5 (Ай!)
На 5 перлов не тянет, так, перлами можно признать 3, максимум 4 ответа. 
DS: Крыть нечем. Тест сдан. 
</t>
        </r>
      </text>
    </comment>
    <comment ref="S34" authorId="0">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льготный 
Количество ответов 35
Даны ответы на 35 вопросов 
Из них правильных ответов  25
Тест сдан
Распределение правильных ответов по разделам теста 6883
Перлы
1.74-7 СУПЕР!
1.76-6 Круто!
2.42-3 Гм...
3.43-1 Класс!
3.51-2 ЛР6_1? 
7.53-2 ЛР6_1!
7.74-4 Какие могут быть сомнения?
DS: Тест сдан.  ЛР6_1 в качестве дополнительного круга 
</t>
        </r>
      </text>
    </comment>
    <comment ref="S35"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5981
Перлы
1.45-3
1.47-5
1.59-6
1.65-3
3.52-1
3.94-3
ИТОГО 6 перлов = Особое задание 
Выписной эпикриз
Правильный ответ на 2.46 = доп. балл 
23+1=24 Тест сдан
Особое правительственное задание под особым надзором полиции 
</t>
        </r>
      </text>
    </comment>
    <comment ref="Z4" authorId="3">
      <text>
        <r>
          <rPr>
            <sz val="8"/>
            <rFont val="Tahoma"/>
            <family val="0"/>
          </rPr>
          <t xml:space="preserve">Первая аттестация - на 9 неделе
22.10.2011
Критерии первой аттестации 
для групп БСТ-11-02 и БСТ-11-03 
Посещение ЛЗ1 1 балл 
Инструктаж по ТБ 1 балл 
Входной тест 1 балл  за 3,4
Входной тест 2 балла  за "Отлично"
ЛР1 1 балл 
Максимум 5 баллов 
Минимум 0 баллов
31.10.2011
Аттестация проставлена в журнал в деканате ФТТ </t>
        </r>
      </text>
    </comment>
    <comment ref="AA4" authorId="3">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Z5" authorId="0">
      <text>
        <r>
          <rPr>
            <sz val="8"/>
            <rFont val="Tahoma"/>
            <family val="0"/>
          </rPr>
          <t xml:space="preserve">29.10.2011
Балл повышен по итогам второго занятия и консультации по информатике , состоявшихся в ауд. 1-435 </t>
        </r>
      </text>
    </comment>
    <comment ref="Z7" authorId="0">
      <text>
        <r>
          <rPr>
            <sz val="8"/>
            <rFont val="Tahoma"/>
            <family val="0"/>
          </rPr>
          <t>29.10.2011
Балл повышен по итогам второго занятия и консультации по информатике , состоявшихся в ауд. 1-435</t>
        </r>
      </text>
    </comment>
    <comment ref="Z8" authorId="5">
      <text>
        <r>
          <rPr>
            <sz val="10"/>
            <rFont val="Tahoma"/>
            <family val="0"/>
          </rPr>
          <t xml:space="preserve">24.10.2011
ЛР1 сдана на консультации = + 1 балл </t>
        </r>
      </text>
    </comment>
    <comment ref="Z9" authorId="0">
      <text>
        <r>
          <rPr>
            <sz val="8"/>
            <rFont val="Tahoma"/>
            <family val="0"/>
          </rPr>
          <t>29.10.2011
Балл повышен по итогам второго занятия и консультации по информатике , состоявшихся в ауд. 1-435</t>
        </r>
      </text>
    </comment>
    <comment ref="Z11" authorId="0">
      <text>
        <r>
          <rPr>
            <sz val="8"/>
            <rFont val="Tahoma"/>
            <family val="0"/>
          </rPr>
          <t>29.10.2011
Балл повышен по итогам второго занятия и консультации по информатике , состоявшихся в ауд. 1-435</t>
        </r>
      </text>
    </comment>
    <comment ref="Z12" authorId="0">
      <text>
        <r>
          <rPr>
            <sz val="8"/>
            <rFont val="Tahoma"/>
            <family val="0"/>
          </rPr>
          <t>29.10.2011
Балл повышен по итогам второго занятия и консультации по информатике , состоявшихся в ауд. 1-435</t>
        </r>
      </text>
    </comment>
    <comment ref="Z13" authorId="5">
      <text>
        <r>
          <rPr>
            <sz val="10"/>
            <rFont val="Tahoma"/>
            <family val="0"/>
          </rPr>
          <t>24.10.2011
Сдал на консультации ЛР2 и повысил балл</t>
        </r>
      </text>
    </comment>
    <comment ref="Z15" authorId="5">
      <text>
        <r>
          <rPr>
            <sz val="10"/>
            <rFont val="Tahoma"/>
            <family val="0"/>
          </rPr>
          <t>24.10.2011
На консультации сданы 2ИТ = + 2 балла по аттестации</t>
        </r>
      </text>
    </comment>
    <comment ref="Z18" authorId="0">
      <text>
        <r>
          <rPr>
            <sz val="8"/>
            <rFont val="Tahoma"/>
            <family val="0"/>
          </rPr>
          <t>29.10.2011
Балл повышен по итогам второго занятия и консультации по информатике , состоявшихся в ауд. 1-435</t>
        </r>
      </text>
    </comment>
    <comment ref="Z19" authorId="0">
      <text>
        <r>
          <rPr>
            <sz val="8"/>
            <rFont val="Tahoma"/>
            <family val="0"/>
          </rPr>
          <t>29.10.2011
Балл повышен по итогам второго занятия и консультации по информатике , состоявшихся в ауд. 1-435</t>
        </r>
      </text>
    </comment>
    <comment ref="Z20" authorId="0">
      <text>
        <r>
          <rPr>
            <sz val="8"/>
            <rFont val="Tahoma"/>
            <family val="0"/>
          </rPr>
          <t>29.10.2011
Балл повышен по итогам второго занятия и консультации по информатике , состоявшихся в ауд. 1-435</t>
        </r>
      </text>
    </comment>
    <comment ref="Z22" authorId="0">
      <text>
        <r>
          <rPr>
            <sz val="8"/>
            <rFont val="Tahoma"/>
            <family val="0"/>
          </rPr>
          <t>29.10.2011
Балл повышен по итогам второго занятия и консультации по информатике , состоявшихся в ауд. 1-435</t>
        </r>
      </text>
    </comment>
    <comment ref="Z24" authorId="5">
      <text>
        <r>
          <rPr>
            <sz val="10"/>
            <rFont val="Tahoma"/>
            <family val="0"/>
          </rPr>
          <t xml:space="preserve">24.10.2011
Сдал на консультации ЛР1,2 и повысил балл </t>
        </r>
      </text>
    </comment>
    <comment ref="Z25" authorId="5">
      <text>
        <r>
          <rPr>
            <sz val="10"/>
            <rFont val="Tahoma"/>
            <family val="0"/>
          </rPr>
          <t>24.10.2011
На консультации сданы 2ИТ = + 2 балла по аттестации</t>
        </r>
      </text>
    </comment>
    <comment ref="Z26" authorId="0">
      <text>
        <r>
          <rPr>
            <sz val="8"/>
            <rFont val="Tahoma"/>
            <family val="0"/>
          </rPr>
          <t>29.10.2011
Балл повышен по итогам второго занятия и консультации по информатике , состоявшихся в ауд. 1-435</t>
        </r>
      </text>
    </comment>
    <comment ref="Z27" authorId="0">
      <text>
        <r>
          <rPr>
            <sz val="8"/>
            <rFont val="Tahoma"/>
            <family val="0"/>
          </rPr>
          <t>29.10.2011
Балл повышен по итогам второго занятия и консультации по информатике , состоявшихся в ауд. 1-435</t>
        </r>
      </text>
    </comment>
    <comment ref="Z28" authorId="0">
      <text>
        <r>
          <rPr>
            <sz val="8"/>
            <rFont val="Tahoma"/>
            <family val="0"/>
          </rPr>
          <t>29.10.2011
Балл повышен по итогам второго занятия и консультации по информатике , состоявшихся в ауд. 1-435</t>
        </r>
      </text>
    </comment>
    <comment ref="Z29" authorId="5">
      <text>
        <r>
          <rPr>
            <sz val="10"/>
            <rFont val="Tahoma"/>
            <family val="0"/>
          </rPr>
          <t>24.10.2011
Сдал на консультации ЛР1 и повысил балл И даже ЛР2 сдал!</t>
        </r>
      </text>
    </comment>
    <comment ref="Z30" authorId="5">
      <text>
        <r>
          <rPr>
            <sz val="10"/>
            <rFont val="Tahoma"/>
            <family val="0"/>
          </rPr>
          <t>24.10.2011
Сдал на консультации ЛР1 и повысил балл</t>
        </r>
      </text>
    </comment>
    <comment ref="Z32" authorId="0">
      <text>
        <r>
          <rPr>
            <sz val="8"/>
            <rFont val="Tahoma"/>
            <family val="0"/>
          </rPr>
          <t>29.10.2011
Балл повышен по итогам второго занятия и консультации по информатике , состоявшихся в ауд. 1-435</t>
        </r>
      </text>
    </comment>
    <comment ref="Z33" authorId="0">
      <text>
        <r>
          <rPr>
            <sz val="8"/>
            <rFont val="Tahoma"/>
            <family val="0"/>
          </rPr>
          <t>29.10.2011
Балл повышен по итогам второго занятия и консультации по информатике , состоявшихся в ауд. 1-435</t>
        </r>
      </text>
    </comment>
    <comment ref="Z34" authorId="5">
      <text>
        <r>
          <rPr>
            <b/>
            <sz val="10"/>
            <rFont val="Tahoma"/>
            <family val="0"/>
          </rPr>
          <t xml:space="preserve">24.10.2011
</t>
        </r>
        <r>
          <rPr>
            <sz val="10"/>
            <rFont val="Tahoma"/>
            <family val="2"/>
          </rPr>
          <t xml:space="preserve">На конслуьтации сдана ЛР1 = + 1 балл по аттестации </t>
        </r>
      </text>
    </comment>
    <comment ref="AE5" authorId="5">
      <text>
        <r>
          <rPr>
            <sz val="10"/>
            <rFont val="Tahoma"/>
            <family val="0"/>
          </rPr>
          <t xml:space="preserve">27.12.2011
Решение преподавателя: 
ЛР6Д весной вместо ЛР6_1 осенью 
(не нужно было списывать у Абсалямова)
24.12.2011 Итоги решения теста 
В следующем году за каждый пропуск лабораторного занятия выдавать Дамиру дополнительную лабу в качестве особой  меры поощрения
</t>
        </r>
      </text>
    </comment>
    <comment ref="AE6" authorId="0">
      <text>
        <r>
          <rPr>
            <sz val="8"/>
            <rFont val="Tahoma"/>
            <family val="0"/>
          </rPr>
          <t xml:space="preserve">26.11.2011
Второй зачет-автомат в группе и на потоке БСТ-11 </t>
        </r>
      </text>
    </comment>
    <comment ref="AE7" authorId="0">
      <text>
        <r>
          <rPr>
            <sz val="8"/>
            <rFont val="Tahoma"/>
            <family val="0"/>
          </rPr>
          <t xml:space="preserve">27.12.2011
Результат проверки ДЗ с ПК преподавателя 
На Западном фронте без перемен 
Решение преподавателя: Время не ждет! 
ЛР6Д весной вместо осеннего ДЗ 
27.12.2011 ЛР6Д отменяется в связи с тем, что сдано ДЗ 
ИТОГО Зачет без последствий </t>
        </r>
      </text>
    </comment>
    <comment ref="AE8" authorId="0">
      <text>
        <r>
          <rPr>
            <sz val="8"/>
            <rFont val="Tahoma"/>
            <family val="0"/>
          </rPr>
          <t>23.12.2011
Результат решения теста
 6 перлов = ЛР3Д на весну</t>
        </r>
      </text>
    </comment>
    <comment ref="AE9" authorId="0">
      <text>
        <r>
          <rPr>
            <sz val="8"/>
            <rFont val="Tahoma"/>
            <family val="0"/>
          </rPr>
          <t xml:space="preserve">17.12.2011
</t>
        </r>
      </text>
    </comment>
    <comment ref="AE10" authorId="0">
      <text>
        <r>
          <rPr>
            <sz val="8"/>
            <rFont val="Tahoma"/>
            <family val="0"/>
          </rPr>
          <t xml:space="preserve">24.12.2011
</t>
        </r>
      </text>
    </comment>
    <comment ref="AE11" authorId="0">
      <text>
        <r>
          <rPr>
            <sz val="8"/>
            <rFont val="Tahoma"/>
            <family val="0"/>
          </rPr>
          <t xml:space="preserve">23.12.2011
Лейсан выдать медаль "За боевые заслуги" и взять на карандаш весной 
</t>
        </r>
      </text>
    </comment>
    <comment ref="AE12" authorId="0">
      <text>
        <r>
          <rPr>
            <sz val="8"/>
            <rFont val="Tahoma"/>
            <family val="0"/>
          </rPr>
          <t xml:space="preserve">24.12.2011
</t>
        </r>
      </text>
    </comment>
    <comment ref="AE13" authorId="0">
      <text>
        <r>
          <rPr>
            <sz val="8"/>
            <rFont val="Tahoma"/>
            <family val="0"/>
          </rPr>
          <t xml:space="preserve">23.12.2011
</t>
        </r>
      </text>
    </comment>
    <comment ref="AE14" authorId="0">
      <text>
        <r>
          <rPr>
            <sz val="8"/>
            <rFont val="Tahoma"/>
            <family val="0"/>
          </rPr>
          <t>30.12.2011
Результат решения теста 
Последнее китайское предупреждение Исанбаеву 
Взять под особый надзор 
Итого спецназ под особым надзором 
26.12.2011
ЛР7. Все ОК кроме самого графика 
В феврале проверить 
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13.01.2012
Результат проверки ЛР3_1 Разетдинова с ПК преподавателя 
Исанбаев Артур в нижнем колонтитуле 
Не принимать ЛР1 Исанба\ева до тех пор покаон не признаеттся, что Разетдинов Рамис ему поставил на 23.02.2012</t>
        </r>
      </text>
    </comment>
    <comment ref="AE15" authorId="0">
      <text>
        <r>
          <rPr>
            <sz val="8"/>
            <rFont val="Tahoma"/>
            <family val="0"/>
          </rPr>
          <t xml:space="preserve">10.12.2011
</t>
        </r>
      </text>
    </comment>
    <comment ref="AE16" authorId="0">
      <text>
        <r>
          <rPr>
            <sz val="8"/>
            <rFont val="Tahoma"/>
            <family val="0"/>
          </rPr>
          <t xml:space="preserve">25.11.2011
Первый зачет-автомат в группе и на потоке БСТ-11 </t>
        </r>
      </text>
    </comment>
    <comment ref="AE17" authorId="0">
      <text>
        <r>
          <rPr>
            <sz val="8"/>
            <rFont val="Tahoma"/>
            <family val="0"/>
          </rPr>
          <t xml:space="preserve">13.01.2012
Выписной эпикриз по тесту 
К нам 31.12.2011 пожаловал сам Дедушка Мороз собственной персоной (в миру Мулюков Азат Ильшатович). 
Он сдал тест и получил за 5 перлов ЛР3Д на весну 
13.01.2012
КР1 + КР2 не сданы = перевод в элиту спецназа </t>
        </r>
      </text>
    </comment>
    <comment ref="AE18" authorId="0">
      <text>
        <r>
          <rPr>
            <sz val="8"/>
            <rFont val="Tahoma"/>
            <family val="0"/>
          </rPr>
          <t xml:space="preserve">23.12.2011
</t>
        </r>
      </text>
    </comment>
    <comment ref="AE19" authorId="5">
      <text>
        <r>
          <rPr>
            <sz val="10"/>
            <rFont val="Tahoma"/>
            <family val="0"/>
          </rPr>
          <t xml:space="preserve">24.12.2011
ЛР6Д по результатам решения теста 
27.12.2011
Результат проверки с ПК преподавателя 
На Западном фронте без перемен 
Решение преподавателя: Время не ждет! 
ЛР3Д весной вместо осенней ЛР6_1 (ЛР6Д уже есть)
27.12.2011
ЛР6_1 сдана. ЛР3Д отменена
30.12.2011 
Решение преподавателя после третьей попытки сдачи теста: 
ЛР сданы вовремя, аттестация 5-5, ДЗ полный ОК и вовремя, посещение 3 пропуска 
Особый надзор + спецназ 
Особое внимание на решение теста весной 
В порядке исключения принять первый сданный тест 
Зачет
</t>
        </r>
      </text>
    </comment>
    <comment ref="AE20" authorId="5">
      <text>
        <r>
          <rPr>
            <sz val="10"/>
            <rFont val="Tahoma"/>
            <family val="0"/>
          </rPr>
          <t xml:space="preserve">24.12.2011
ЛР3Д по результатам решения теста 
27.12.2011
Домашняя странчика в таком виде годится, но она должна быть выложена в сети Интернет  
Решение преподавателя: 
ЛР6Д вместо ДЗ 
Есть допуск к тесту 
30.12.2011
Результат решения теста 
перевод в спецназ + особый надзор
12.01.2011
Три попытки решения теста 
1. Результат 18 при 9 перлах
2. 22 при 4 перлах 
3. 18 при 10 перлах 
Решение принять в феврале 
По любому, жизнь медом не должна казаться.. 
13.01.2011
Итоговая 6-я попытка Результат 18 при 6 перлах 
13.01.2011
Итоговая 7-я попытка Результат 20 при 7 перлах 
13.01.2011
Итоговая 8-я попытка Результат 25 при 8 перлах 
ИТОГО: Приговор по весенним лабам вынести в феврале 
Взять на контроль тест 
</t>
        </r>
      </text>
    </comment>
    <comment ref="AE21" authorId="0">
      <text>
        <r>
          <rPr>
            <sz val="8"/>
            <rFont val="Tahoma"/>
            <family val="0"/>
          </rPr>
          <t xml:space="preserve">13.01.2012
КР1 + КР2 не сданы = перевод в элиту спецназа 
19.01.2012
Результат решения теста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20.01.2012
Остапчук Сергей - последний из могикан. Он переплюнул даже старого заслуженного дедушку Айнура Фаукаева, который пришел к финишной ленточке предпоследним. Таким образом, Остапчук Сергей в длительной, упорной и бескомпромиссной борьбе завоевал первое место с конца в потоке БСТ-11, в отличие от Мадатова Шамиля, который был первым с начала. Такой серьезный результат просто не может пройти мимо внимания командования. 
Остапчук Сергей назначается верховным главнокомандующим штрафного батальона потока БСТ-11. Ему в подчинение передаются штрафники и спецназ. 
Пожелаем же ему крепкого здоровья и успехов в боевой и политической подготовке, к которой поток БСТ-11 приступит в феврале 2012 г. сразу после закрытия сезона  зимней охоты. 
</t>
        </r>
      </text>
    </comment>
    <comment ref="AE22" authorId="0">
      <text>
        <r>
          <rPr>
            <sz val="8"/>
            <rFont val="Tahoma"/>
            <family val="0"/>
          </rPr>
          <t xml:space="preserve">24.12.2011
ЛР3Д на весну по результатам решенного теста </t>
        </r>
      </text>
    </comment>
    <comment ref="AE23" authorId="0">
      <text>
        <r>
          <rPr>
            <sz val="8"/>
            <rFont val="Tahoma"/>
            <family val="0"/>
          </rPr>
          <t xml:space="preserve">16.12.2011
</t>
        </r>
      </text>
    </comment>
    <comment ref="AE24" authorId="0">
      <text>
        <r>
          <rPr>
            <sz val="8"/>
            <rFont val="Tahoma"/>
            <family val="0"/>
          </rPr>
          <t xml:space="preserve">23.12.2011
</t>
        </r>
      </text>
    </comment>
    <comment ref="AE25" authorId="0">
      <text>
        <r>
          <rPr>
            <sz val="8"/>
            <rFont val="Tahoma"/>
            <family val="0"/>
          </rPr>
          <t xml:space="preserve">02.12.2011
Третий  зачет-автомат в группе и на потоке БСТ-11 </t>
        </r>
      </text>
    </comment>
    <comment ref="AE26" authorId="0">
      <text>
        <r>
          <rPr>
            <sz val="8"/>
            <rFont val="Tahoma"/>
            <family val="0"/>
          </rPr>
          <t xml:space="preserve">24.12.2011
Добровольно выбрана ЛР6Д (при защите ЛР6_1) </t>
        </r>
      </text>
    </comment>
    <comment ref="AE27" authorId="0">
      <text>
        <r>
          <rPr>
            <sz val="8"/>
            <rFont val="Tahoma"/>
            <family val="0"/>
          </rPr>
          <t>02.12.2011
4-й  зачет-автомат в группе</t>
        </r>
      </text>
    </comment>
    <comment ref="AE28" authorId="0">
      <text>
        <r>
          <rPr>
            <sz val="8"/>
            <rFont val="Tahoma"/>
            <family val="0"/>
          </rPr>
          <t xml:space="preserve">23.12.2011
</t>
        </r>
      </text>
    </comment>
    <comment ref="AE29" authorId="0">
      <text>
        <r>
          <rPr>
            <sz val="8"/>
            <rFont val="Tahoma"/>
            <family val="0"/>
          </rPr>
          <t xml:space="preserve">24.12.2011
Результат решения теста ЛР3Д 
27.12.2011
Результат проверки ЛР6_1 с ПК преподавателя 
Изменений нет - ЛР6Д на весну вместо ЛР6_1
27.12.2011
Результат проверки ДЗ с ПК преподавателя 
Изменений нет = перевод в спецназ потока БСТ-11
12.01.2012 
Результат решения теста 
15 при 5 перлах - принять решение в феврале </t>
        </r>
      </text>
    </comment>
    <comment ref="AE30" authorId="0">
      <text>
        <r>
          <rPr>
            <sz val="8"/>
            <rFont val="Tahoma"/>
            <family val="0"/>
          </rPr>
          <t>30.12.2011
Айбулат приедет домой и будет рассказывать:
Он меня топил, топил, топил, но я выплыл.. 
Преподаватель придет домой и будет рассказывать.. 
Я его тянул, тянул, тянул, еле вытянул.... 
Результат: весной под особый надзор 
24.12.2011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Khasanshin6_1.xls тоже 116 224 
И содержание файлов полностью совпадают вплоть до маленькой неточности в файле, сданном Юниром! 
Итог: Хасаншину Айбулату в дополнение к ЛР6_1  (вариант 26) добавить ЛР6Д на весну. 
Снижение оценки за работу в семестре на 1 балл 
24.12.2011
Результат решения теста ЛР3Д на весну 
27.12.2011
Результат проверки ЛР6_1 с ПК преподавателя 
Следы преступления уничтожены. В папке Hasanshin.BST-11-02  нет ЛР6_1. 
Решение преподавателя: перевести Айбулата в спецназ потока БСТ-11</t>
        </r>
      </text>
    </comment>
    <comment ref="AE31" authorId="0">
      <text>
        <r>
          <rPr>
            <sz val="8"/>
            <rFont val="Tahoma"/>
            <family val="0"/>
          </rPr>
          <t xml:space="preserve">12.01.2011
Результат решения теста 25 при 7 перлах = ЛР3Д на весну 
13.01.2011
Результат проверки ЛР6_1 с ПК преподавателя 
ЛР6Д на весну вместо ЛР6_1 осенью 
13.01.2011
Результат проверки ЛР9 с ПК преподавателя 
Ссылки не работают 
Цитата из кода HTML
&lt;a href="../лр7/Закирьянов.jpg"&gt;это мой рисунок из отчета по ЛР№7.jpg&lt;/a&gt;
Решение преподавателя : перевод в спецназ 
13.01.2012
Нет КР1 + КР2
Выдать важное правительственое задание
Перевести на казарменное положение 
19.01.2012
Усиленный режим. За каждый пропуск дополнительная лаба. </t>
        </r>
      </text>
    </comment>
    <comment ref="AE32" authorId="0">
      <text>
        <r>
          <rPr>
            <sz val="8"/>
            <rFont val="Tahoma"/>
            <family val="0"/>
          </rPr>
          <t>24.12.2011
Результат решения теста ЛР3Д + ЛР6Д на весну 
Снижение оценки на 1 балл 
30.12.2011
Результат решения теста: перевод в спецназ 
Тест сдан при 8 перлах Разведчик спецназа</t>
        </r>
      </text>
    </comment>
    <comment ref="AE33" authorId="0">
      <text>
        <r>
          <rPr>
            <sz val="8"/>
            <rFont val="Tahoma"/>
            <family val="0"/>
          </rPr>
          <t xml:space="preserve">09.12.2011
</t>
        </r>
      </text>
    </comment>
    <comment ref="AE34" authorId="0">
      <text>
        <r>
          <rPr>
            <sz val="8"/>
            <rFont val="Tahoma"/>
            <family val="0"/>
          </rPr>
          <t xml:space="preserve">24.12.2011
ЛР6_1 
В Упражнении 1 поймал за хвост, но он вырвался. Весной ловить тщательнее. </t>
        </r>
      </text>
    </comment>
    <comment ref="AE35" authorId="0">
      <text>
        <r>
          <rPr>
            <sz val="8"/>
            <rFont val="Tahoma"/>
            <family val="0"/>
          </rPr>
          <t xml:space="preserve">30.12.2011
Вердикт: разведчику спецназа Валееву выдать особое правительственное задание и проконтролировать его исполнение. Поставить задачу: сдать экзамен до 01.05.2011
И бить Гали палкой, пока не сдаст.. 
28.12.2011
Результат проверки ЛР6_1 с ПК преподавателя 
Изменений нет = ЛР6Д на весну 
28.12.2011
Результат проверки с ПК преподавателя 
ЛР10 не сдана = ЛР3Д на весну 
28.12.2011
Результат проверки с ПК преподавателя 
ЛР9 не сдана - перевод в спецназ 
28.12.2011
ДЗ не сдано = переведен в разведку спецназа
30.12.2011
Результат решения теста в штрафном режиме: 
Особое правительственное задание под особым надзором полиции </t>
        </r>
      </text>
    </comment>
    <comment ref="R22" authorId="0">
      <text>
        <r>
          <rPr>
            <sz val="8"/>
            <rFont val="Tahoma"/>
            <family val="0"/>
          </rPr>
          <t xml:space="preserve">01.02.2012
Автомат по РГР
Основание 
Второе место в группе по осенним ДЗ </t>
        </r>
      </text>
    </comment>
    <comment ref="R27" authorId="0">
      <text>
        <r>
          <rPr>
            <sz val="8"/>
            <rFont val="Tahoma"/>
            <family val="0"/>
          </rPr>
          <t xml:space="preserve">01.02.2012
Автомат по РГР
Основание 
Третье место в группе по осенним ДЗ </t>
        </r>
      </text>
    </comment>
    <comment ref="M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6" authorId="0">
      <text>
        <r>
          <rPr>
            <sz val="8"/>
            <rFont val="Tahoma"/>
            <family val="0"/>
          </rPr>
          <t xml:space="preserve">01.02.2012
Пока вроде бы выдавать это поощрение не за что. Но еще не вечер! </t>
        </r>
      </text>
    </comment>
    <comment ref="Q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6" authorId="0">
      <text>
        <r>
          <rPr>
            <sz val="8"/>
            <rFont val="Tahoma"/>
            <family val="0"/>
          </rPr>
          <t xml:space="preserve">01.02.2012
Автомат по ЛР3Д по результатам учебы в осеннем семестре 2011/2012 уч. г. </t>
        </r>
      </text>
    </comment>
    <comment ref="L6" authorId="0">
      <text>
        <r>
          <rPr>
            <sz val="8"/>
            <rFont val="Tahoma"/>
            <family val="0"/>
          </rPr>
          <t xml:space="preserve">01.02.2012
Автомат по ЛР6Д по результатам учебы в осеннем семестре 2011/2012 уч.г. </t>
        </r>
      </text>
    </comment>
    <comment ref="H7" authorId="0">
      <text>
        <r>
          <rPr>
            <sz val="8"/>
            <rFont val="Tahoma"/>
            <family val="0"/>
          </rPr>
          <t xml:space="preserve">24.04.2012
Отлично, Георгий! 
Нормально, Константин!
На защиту! Ежели тест плохо напишет, буду уши драть... 
11.04.2012
Добровольный выбор ЛР3Д 
(не сданы отчеты по ЛР1,2,3)
01.02.2012
Автомат по ЛР3Д по результатам учебы в осеннем семестре 2011/2012 уч. г. </t>
        </r>
      </text>
    </comment>
    <comment ref="L7" authorId="0">
      <text>
        <r>
          <rPr>
            <sz val="8"/>
            <rFont val="Tahoma"/>
            <family val="0"/>
          </rPr>
          <t xml:space="preserve">01.02.2012
Автомат по ЛР6Д по результатам учебы в осеннем семестре 2011/2012 уч.г. </t>
        </r>
      </text>
    </comment>
    <comment ref="M7"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7" authorId="0">
      <text>
        <r>
          <rPr>
            <sz val="8"/>
            <rFont val="Tahoma"/>
            <family val="0"/>
          </rPr>
          <t xml:space="preserve">01.02.2012
Пока вроде бы выдавать это поощрение не за что. Но еще не вечер! </t>
        </r>
      </text>
    </comment>
    <comment ref="Q7"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8" authorId="0">
      <text>
        <r>
          <rPr>
            <sz val="8"/>
            <rFont val="Tahoma"/>
            <family val="0"/>
          </rPr>
          <t xml:space="preserve">03.04.2012
Автомат по ЛР3Д сданы отчеты ЛР1,2,3
01.02.2011
Гайнутдиновой  Элине ЛР3Д на весну как результат решения осеннего теста </t>
        </r>
      </text>
    </comment>
    <comment ref="L8" authorId="0">
      <text>
        <r>
          <rPr>
            <sz val="8"/>
            <rFont val="Tahoma"/>
            <family val="0"/>
          </rPr>
          <t xml:space="preserve">01.02.2012
Автомат по ЛР6Д по результатам учебы в осеннем семестре 2011/2012 уч.г. </t>
        </r>
      </text>
    </comment>
    <comment ref="M8"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8" authorId="0">
      <text>
        <r>
          <rPr>
            <sz val="8"/>
            <rFont val="Tahoma"/>
            <family val="0"/>
          </rPr>
          <t xml:space="preserve">01.02.2012
Пока вроде бы выдавать это поощрение не за что. Но еще не вечер! </t>
        </r>
      </text>
    </comment>
    <comment ref="Q8" authorId="0">
      <text>
        <r>
          <rPr>
            <sz val="8"/>
            <rFont val="Tahoma"/>
            <family val="0"/>
          </rPr>
          <t xml:space="preserve">27.04.2012
ДЗ выполнено НЕВЕРНО
Принято как автомат за результат теста (31 за 23 минуты)
Если бы не тест, убил бы!
24.04.2012
Выдано исключительно по блату
Боливар не вынесет двоих.. 
Но ДЗ10 сдать нужно. И не списывать у Дамира! Иначе ДЗ8 гарантировано... 
01.02.2012
По результатам работы в осеннем семестре выдавать это поощрение не за что. Но опять-таки еще не вечер! </t>
        </r>
      </text>
    </comment>
    <comment ref="L9" authorId="0">
      <text>
        <r>
          <rPr>
            <sz val="8"/>
            <rFont val="Tahoma"/>
            <family val="0"/>
          </rPr>
          <t xml:space="preserve">01.02.2012
Автомат по ЛР6Д по результатам учебы в осеннем семестре 2011/2012 уч.г. </t>
        </r>
      </text>
    </comment>
    <comment ref="M9"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9"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9" authorId="0">
      <text>
        <r>
          <rPr>
            <sz val="8"/>
            <rFont val="Tahoma"/>
            <family val="0"/>
          </rPr>
          <t xml:space="preserve">01.02.2012
Пока вроде бы выдавать это поощрение не за что. Но еще не вечер! </t>
        </r>
      </text>
    </comment>
    <comment ref="Q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9" authorId="0">
      <text>
        <r>
          <rPr>
            <sz val="8"/>
            <rFont val="Tahoma"/>
            <family val="0"/>
          </rPr>
          <t xml:space="preserve">01.02.2012
Автомат по ЛР3Д по результатам учебы в осеннем семестре 2011/2012 уч. г. </t>
        </r>
      </text>
    </comment>
    <comment ref="H10" authorId="0">
      <text>
        <r>
          <rPr>
            <sz val="8"/>
            <rFont val="Tahoma"/>
            <family val="0"/>
          </rPr>
          <t xml:space="preserve">01.02.2012
Автомат по ЛР3Д по результатам учебы в осеннем семестре 2011/2012 уч. г. </t>
        </r>
      </text>
    </comment>
    <comment ref="L10" authorId="0">
      <text>
        <r>
          <rPr>
            <sz val="8"/>
            <rFont val="Tahoma"/>
            <family val="0"/>
          </rPr>
          <t xml:space="preserve">01.02.2012
Автомат по ЛР6Д по результатам учебы в осеннем семестре 2011/2012 уч.г. </t>
        </r>
      </text>
    </comment>
    <comment ref="M1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0" authorId="0">
      <text>
        <r>
          <rPr>
            <sz val="8"/>
            <rFont val="Tahoma"/>
            <family val="0"/>
          </rPr>
          <t xml:space="preserve">17.04.2012
ДЗ9 по результатам решения 
теста (вторая попытка)
01.02.2012
Пока вроде бы выдавать это поощрение не за что. Но еще не вечер! </t>
        </r>
      </text>
    </comment>
    <comment ref="Q10" authorId="0">
      <text>
        <r>
          <rPr>
            <sz val="8"/>
            <rFont val="Tahoma"/>
            <family val="0"/>
          </rPr>
          <t xml:space="preserve">27.04.2012
Зачислен в клуб ДЗ10 (см ДО)
10.04.2012
Выдано </t>
        </r>
        <r>
          <rPr>
            <i/>
            <sz val="8"/>
            <rFont val="Tahoma"/>
            <family val="2"/>
          </rPr>
          <t>по блату</t>
        </r>
        <r>
          <rPr>
            <sz val="8"/>
            <rFont val="Tahoma"/>
            <family val="0"/>
          </rPr>
          <t xml:space="preserve"> активному участнику списка Шиндлера 
Гарифуллину Эльдару Ахатовичу по результатам решенного боевого теста 
01.02.2012
По результатам работы в осеннем семестре выдавать это поощрение не за что. Но опять-таки еще не вечер! </t>
        </r>
      </text>
    </comment>
    <comment ref="H11" authorId="0">
      <text>
        <r>
          <rPr>
            <sz val="8"/>
            <rFont val="Tahoma"/>
            <family val="0"/>
          </rPr>
          <t xml:space="preserve">01.02.2012
Автомат по ЛР3Д по результатам учебы в осеннем семестре 2011/2012 уч. г. </t>
        </r>
      </text>
    </comment>
    <comment ref="L11" authorId="0">
      <text>
        <r>
          <rPr>
            <sz val="8"/>
            <rFont val="Tahoma"/>
            <family val="0"/>
          </rPr>
          <t xml:space="preserve">01.02.2012
Автомат по ЛР6Д по результатам учебы в осеннем семестре 2011/2012 уч.г. </t>
        </r>
      </text>
    </comment>
    <comment ref="M11"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1" authorId="0">
      <text>
        <r>
          <rPr>
            <sz val="8"/>
            <rFont val="Tahoma"/>
            <family val="0"/>
          </rPr>
          <t xml:space="preserve">01.02.2012
Пока вроде бы выдавать это поощрение не за что. Но еще не вечер! </t>
        </r>
      </text>
    </comment>
    <comment ref="Q1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2" authorId="0">
      <text>
        <r>
          <rPr>
            <sz val="8"/>
            <rFont val="Tahoma"/>
            <family val="0"/>
          </rPr>
          <t xml:space="preserve">01.02.2012
Автомат по ЛР3Д по результатам учебы в осеннем семестре 2011/2012 уч. г. </t>
        </r>
      </text>
    </comment>
    <comment ref="L12" authorId="0">
      <text>
        <r>
          <rPr>
            <sz val="8"/>
            <rFont val="Tahoma"/>
            <family val="0"/>
          </rPr>
          <t xml:space="preserve">01.02.2012
Автомат по ЛР6Д по результатам учебы в осеннем семестре 2011/2012 уч.г. </t>
        </r>
      </text>
    </comment>
    <comment ref="M12"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2" authorId="0">
      <text>
        <r>
          <rPr>
            <sz val="8"/>
            <rFont val="Tahoma"/>
            <family val="0"/>
          </rPr>
          <t xml:space="preserve">01.02.2012
Пока вроде бы выдавать это поощрение не за что. Но еще не вечер! </t>
        </r>
      </text>
    </comment>
    <comment ref="Q1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3" authorId="0">
      <text>
        <r>
          <rPr>
            <sz val="8"/>
            <rFont val="Tahoma"/>
            <family val="0"/>
          </rPr>
          <t xml:space="preserve">01.02.2012
Автомат по ЛР3Д по результатам учебы в осеннем семестре 2011/2012 уч. г. </t>
        </r>
      </text>
    </comment>
    <comment ref="L13" authorId="0">
      <text>
        <r>
          <rPr>
            <sz val="8"/>
            <rFont val="Tahoma"/>
            <family val="0"/>
          </rPr>
          <t xml:space="preserve">01.02.2012
Автомат по ЛР6Д по результатам учебы в осеннем семестре 2011/2012 уч.г. </t>
        </r>
      </text>
    </comment>
    <comment ref="M13"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3" authorId="0">
      <text>
        <r>
          <rPr>
            <sz val="8"/>
            <rFont val="Tahoma"/>
            <family val="0"/>
          </rPr>
          <t xml:space="preserve">01.02.2012
Пока вроде бы выдавать это поощрение не за что. Но еще не вечер! </t>
        </r>
      </text>
    </comment>
    <comment ref="Q1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4" authorId="0">
      <text>
        <r>
          <rPr>
            <sz val="8"/>
            <rFont val="Tahoma"/>
            <family val="0"/>
          </rPr>
          <t xml:space="preserve">27.04.2012
Тест написан на 33
ЛР3Д прощена
24.04.2012
На защиту! Как тест напишет.. 
11.04.2012
Добровольный выбор ЛР3Д 
(не сданы отчеты по ЛР1,2,3)
01.02.2011
Исанбаеву Артуру ЛР3Д на долгую память за осенние подвиги  </t>
        </r>
      </text>
    </comment>
    <comment ref="L14" authorId="0">
      <text>
        <r>
          <rPr>
            <sz val="8"/>
            <rFont val="Tahoma"/>
            <family val="0"/>
          </rPr>
          <t xml:space="preserve">24.04.2012
Сданы отчет по ЛР1,2,3,4,5,6 =  автомат по ЛР6Д
01.02.2011
Исанбаеву Артуру ЛР6Д на долгую память за осенние подвиги  </t>
        </r>
      </text>
    </comment>
    <comment ref="M14" authorId="0">
      <text>
        <r>
          <rPr>
            <sz val="8"/>
            <rFont val="Tahoma"/>
            <family val="0"/>
          </rPr>
          <t xml:space="preserve">24.04.2012
Сданы отчет по ЛР1,2,3,4,5,6 =  автомат по ЛР6Д
01.02.2011
Исанбаеву Артуру ЛР6Д на долгую память за осенние подвиги  </t>
        </r>
      </text>
    </comment>
    <comment ref="N1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4" authorId="0">
      <text>
        <r>
          <rPr>
            <sz val="8"/>
            <rFont val="Tahoma"/>
            <family val="0"/>
          </rPr>
          <t xml:space="preserve">01.02.2012
Пока вроде бы выдавать это поощрение не за что. Но еще не вечер! </t>
        </r>
      </text>
    </comment>
    <comment ref="Q1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5" authorId="0">
      <text>
        <r>
          <rPr>
            <sz val="8"/>
            <rFont val="Tahoma"/>
            <family val="0"/>
          </rPr>
          <t xml:space="preserve">01.02.2012
Автомат по ЛР3Д по результатам учебы в осеннем семестре 2011/2012 уч. г. </t>
        </r>
      </text>
    </comment>
    <comment ref="H16" authorId="0">
      <text>
        <r>
          <rPr>
            <sz val="8"/>
            <rFont val="Tahoma"/>
            <family val="0"/>
          </rPr>
          <t xml:space="preserve">01.02.2012
Автомат по ЛР3Д по результатам учебы в осеннем семестре 2011/2012 уч. г. </t>
        </r>
      </text>
    </comment>
    <comment ref="L15" authorId="0">
      <text>
        <r>
          <rPr>
            <sz val="8"/>
            <rFont val="Tahoma"/>
            <family val="0"/>
          </rPr>
          <t xml:space="preserve">01.02.2012
Автомат по ЛР6Д по результатам учебы в осеннем семестре 2011/2012 уч.г. </t>
        </r>
      </text>
    </comment>
    <comment ref="M1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5" authorId="0">
      <text>
        <r>
          <rPr>
            <sz val="8"/>
            <rFont val="Tahoma"/>
            <family val="0"/>
          </rPr>
          <t xml:space="preserve">01.02.2012
Пока вроде бы выдавать это поощрение не за что. Но еще не вечер! </t>
        </r>
      </text>
    </comment>
    <comment ref="Q1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L16" authorId="0">
      <text>
        <r>
          <rPr>
            <sz val="8"/>
            <rFont val="Tahoma"/>
            <family val="0"/>
          </rPr>
          <t xml:space="preserve">01.02.2012
Автомат по ЛР6Д по результатам учебы в осеннем семестре 2011/2012 уч.г. </t>
        </r>
      </text>
    </comment>
    <comment ref="M1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6" authorId="0">
      <text>
        <r>
          <rPr>
            <sz val="8"/>
            <rFont val="Tahoma"/>
            <family val="0"/>
          </rPr>
          <t xml:space="preserve">01.02.2012
Пока вроде бы выдавать это поощрение не за что. Но еще не вечер! </t>
        </r>
      </text>
    </comment>
    <comment ref="Q1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7" authorId="0">
      <text>
        <r>
          <rPr>
            <sz val="8"/>
            <rFont val="Tahoma"/>
            <family val="0"/>
          </rPr>
          <t xml:space="preserve">23.03.2012
Автомат по ЛР3Д. 
Основание: досрочная сдача отчетов по ЛР1,2,3, которые к тому же выполнены просто безупречно 
01.02.2011
Мулюкову Азату ЛР3Д на долгую память за осенние подвиги  </t>
        </r>
      </text>
    </comment>
    <comment ref="L17" authorId="0">
      <text>
        <r>
          <rPr>
            <sz val="8"/>
            <rFont val="Tahoma"/>
            <family val="0"/>
          </rPr>
          <t xml:space="preserve">30.03.2012
Автомат в связи с досрочной сдачей ЛР1,2,3,4,5,6
01.02.2011
Мулюкову Азату ЛР6Д на долгую память за осенние подвиги  </t>
        </r>
      </text>
    </comment>
    <comment ref="M17" authorId="0">
      <text>
        <r>
          <rPr>
            <sz val="8"/>
            <rFont val="Tahoma"/>
            <family val="0"/>
          </rPr>
          <t xml:space="preserve">30.03.2012
Автомат в связи с досрочной сдачей ЛР1,2,3,4,5,6
01.02.2011
Мулюкову Азату ЛР6Д на долгую память за осенние подвиги  </t>
        </r>
      </text>
    </comment>
    <comment ref="N17" authorId="0">
      <text>
        <r>
          <rPr>
            <sz val="8"/>
            <rFont val="Tahoma"/>
            <family val="0"/>
          </rPr>
          <t xml:space="preserve">30.03.2012
Автомат в связи с досрочной сдачей ЛР1,2,3,4,5,6
01.02.2011
Мулюкову Азату ДЗ8 от преподавателя по блату </t>
        </r>
      </text>
    </comment>
    <comment ref="P17" authorId="0">
      <text>
        <r>
          <rPr>
            <sz val="8"/>
            <rFont val="Tahoma"/>
            <family val="0"/>
          </rPr>
          <t xml:space="preserve">24.04.2012
Сдал тест - получи автомат 
01.02.2011
Мулюкову Азату ДЗ8 от преподавателя за выдающиеся успехи в боевой и политической подготовке </t>
        </r>
      </text>
    </comment>
    <comment ref="Q17" authorId="0">
      <text>
        <r>
          <rPr>
            <sz val="8"/>
            <rFont val="Tahoma"/>
            <family val="0"/>
          </rPr>
          <t xml:space="preserve">24.04.2012
Сдал тест - получи автомат 
01.02.2011
Мулюкову Азату ДЗ8 от преподавателя за выдающиеся успехи в боевой и политической подготовке </t>
        </r>
      </text>
    </comment>
    <comment ref="H18" authorId="0">
      <text>
        <r>
          <rPr>
            <sz val="8"/>
            <rFont val="Tahoma"/>
            <family val="0"/>
          </rPr>
          <t xml:space="preserve">01.02.2012
Автомат по ЛР3Д по результатам учебы в осеннем семестре 2011/2012 уч. г. </t>
        </r>
      </text>
    </comment>
    <comment ref="L18" authorId="0">
      <text>
        <r>
          <rPr>
            <sz val="8"/>
            <rFont val="Tahoma"/>
            <family val="0"/>
          </rPr>
          <t xml:space="preserve">01.02.2012
Автомат по ЛР6Д по результатам учебы в осеннем семестре 2011/2012 уч.г. </t>
        </r>
      </text>
    </comment>
    <comment ref="M18"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8" authorId="0">
      <text>
        <r>
          <rPr>
            <sz val="8"/>
            <rFont val="Tahoma"/>
            <family val="0"/>
          </rPr>
          <t xml:space="preserve">01.02.2012
Пока вроде бы выдавать это поощрение не за что. Но еще не вечер! </t>
        </r>
      </text>
    </comment>
    <comment ref="Q1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9" authorId="0">
      <text>
        <r>
          <rPr>
            <sz val="8"/>
            <rFont val="Tahoma"/>
            <family val="0"/>
          </rPr>
          <t xml:space="preserve">16.03.2012
Автомат по ЛР3Д. 
Основание: досрочная сдача отчетов по ЛР1,2,3, которые к тому же выполнены просто безупречно 
01.02.2011
Нугуманову Расулу  ЛР3Д от командования  за осенние подвиги  </t>
        </r>
      </text>
    </comment>
    <comment ref="L19" authorId="0">
      <text>
        <r>
          <rPr>
            <sz val="8"/>
            <rFont val="Tahoma"/>
            <family val="0"/>
          </rPr>
          <t xml:space="preserve">26.03.2012
Автомат по ЛР6Д в связи с успешной и досрочной защитой отчетов по ЛР4,5,6
01.02.2011
Нугуманову Расулу  ЛР6Д от командования  за осенние подвиги  </t>
        </r>
      </text>
    </comment>
    <comment ref="M19" authorId="0">
      <text>
        <r>
          <rPr>
            <sz val="8"/>
            <rFont val="Tahoma"/>
            <family val="0"/>
          </rPr>
          <t xml:space="preserve">26.03.2012
Вот Расул дал! 
Взял да выполнил ЛР7!! 
Причем безупречно и досрочно… 
Преподаватель просто дар речи потерял… 
Кому теперь автомат-то выдавать?
01.02.2011
Нугуманову Расулу  ЛР7 от командования  за осенние подвиги  </t>
        </r>
      </text>
    </comment>
    <comment ref="N19"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9" authorId="0">
      <text>
        <r>
          <rPr>
            <sz val="8"/>
            <rFont val="Tahoma"/>
            <family val="0"/>
          </rPr>
          <t xml:space="preserve">01.02.2012
Пока вроде бы выдавать это поощрение не за что. Но еще не вечер! </t>
        </r>
      </text>
    </comment>
    <comment ref="Q1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0" authorId="0">
      <text>
        <r>
          <rPr>
            <sz val="8"/>
            <rFont val="Tahoma"/>
            <family val="0"/>
          </rPr>
          <t xml:space="preserve">03.04.2012
Автомат по ЛР3Д - досрочная защита ЛР1,2,3
01.02.2011
Нурдавлятову Азату  ЛР3Д от командования  за осенние подвиги  </t>
        </r>
      </text>
    </comment>
    <comment ref="L20" authorId="0">
      <text>
        <r>
          <rPr>
            <sz val="8"/>
            <rFont val="Tahoma"/>
            <family val="0"/>
          </rPr>
          <t xml:space="preserve">03.04.2012
Автомат по ЛР6Д за досрочную защиту ЛР4,5,6
01.02.2011
Нурдавлятову Азату  ЛР6Д от командования  за осенние подвиги  </t>
        </r>
      </text>
    </comment>
    <comment ref="M20" authorId="0">
      <text>
        <r>
          <rPr>
            <sz val="8"/>
            <rFont val="Tahoma"/>
            <family val="0"/>
          </rPr>
          <t xml:space="preserve">03.04.2012
Автомат по ЛР6Д за досрочную защиту ЛР7
01.02.2011
Нурдавлятову Азату  ЛР7 от командования  за осенние подвиги  </t>
        </r>
      </text>
    </comment>
    <comment ref="P20" authorId="0">
      <text>
        <r>
          <rPr>
            <sz val="8"/>
            <rFont val="Tahoma"/>
            <family val="0"/>
          </rPr>
          <t xml:space="preserve">24.04.2012
И эту тоже сдал!
17.04.2012
ДЗ9 по результатам решения боевого теста 
01.02.2011
Нурдавлятову Азату  ДЗ9 от командования  за выдающиеся спортивные достижения при решении осеннего теста </t>
        </r>
      </text>
    </comment>
    <comment ref="N2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Q2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1" authorId="0">
      <text>
        <r>
          <rPr>
            <sz val="8"/>
            <rFont val="Tahoma"/>
            <family val="0"/>
          </rPr>
          <t xml:space="preserve">11.04.2012
Добровольный выбор ЛР3Д 
(не сданы отчеты по ЛР1,2,3)
01.02.2011
Верховный главнокомандующий штрафного батальона потока БСТ-11 Остапчук Сергей на своем собстенном примере покажет всем спецназовцам, как правильно выполнять ЛР3Д !
</t>
        </r>
      </text>
    </comment>
    <comment ref="L21" authorId="0">
      <text>
        <r>
          <rPr>
            <sz val="8"/>
            <rFont val="Tahoma"/>
            <family val="0"/>
          </rPr>
          <t xml:space="preserve">01.02.2011
Верховный главнокомандующий штрафного батальона потока БСТ-11 Остапчук Сергей на своем собстенном примере покажет всем спецназовцам, как правильно выполнять ЛР6Д !
</t>
        </r>
      </text>
    </comment>
    <comment ref="M21" authorId="0">
      <text>
        <r>
          <rPr>
            <sz val="8"/>
            <rFont val="Tahoma"/>
            <family val="0"/>
          </rPr>
          <t xml:space="preserve">01.02.2011
Верховный главнокомандующий штрафного батальона потока БСТ-11 Остапчук Сергей на своем собстенном примере покажет всем спецназовцам, как правильно выполнять ЛР7 !
</t>
        </r>
      </text>
    </comment>
    <comment ref="N21" authorId="0">
      <text>
        <r>
          <rPr>
            <sz val="8"/>
            <rFont val="Tahoma"/>
            <family val="0"/>
          </rPr>
          <t xml:space="preserve">01.02.2011
Верховный главнокомандующий штрафного батальона потока БСТ-11 Остапчук Сергей первым бросится на амбразуру ДЗ8!
</t>
        </r>
      </text>
    </comment>
    <comment ref="P21" authorId="0">
      <text>
        <r>
          <rPr>
            <sz val="8"/>
            <rFont val="Tahoma"/>
            <family val="0"/>
          </rPr>
          <t xml:space="preserve">01.02.2011
Верховный главнокомандующий штрафного батальона потока БСТ-11 Остапчук Сергей штурмом возьм ет высоту  ДЗ9!
</t>
        </r>
      </text>
    </comment>
    <comment ref="Q21" authorId="0">
      <text>
        <r>
          <rPr>
            <sz val="8"/>
            <rFont val="Tahoma"/>
            <family val="0"/>
          </rPr>
          <t xml:space="preserve">01.02.2011
Верховный главнокомандующий штрафного батальона потока БСТ-11 Остапчук Сергей водрузит боевое знамая спецназа на высоте  ДЗ10!
</t>
        </r>
      </text>
    </comment>
    <comment ref="H22" authorId="0">
      <text>
        <r>
          <rPr>
            <sz val="8"/>
            <rFont val="Tahoma"/>
            <family val="0"/>
          </rPr>
          <t xml:space="preserve">17.04.2012
Предъявлена справка о пропуске занятий по болезни с 12.03.2012 по 12.04.2012
11.04.2012
Добровольный выбор ЛР3Д 
(не сданы отчеты по ЛР1,2,3)
01.02.2011
Подгорному Максиму   ЛР3Д от командования  за осенние подвиги  
Надо бы еще и ЛР6Д… Но… Будем ждать отчеты по ЛР1,2,3. Там и поймаем. </t>
        </r>
      </text>
    </comment>
    <comment ref="L22" authorId="0">
      <text>
        <r>
          <rPr>
            <sz val="8"/>
            <rFont val="Tahoma"/>
            <family val="0"/>
          </rPr>
          <t xml:space="preserve">01.02.2012
Автомат по ЛР6Д по результатам учебы в осеннем семестре 2011/2012 уч.г. </t>
        </r>
      </text>
    </comment>
    <comment ref="M22"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2" authorId="0">
      <text>
        <r>
          <rPr>
            <sz val="8"/>
            <rFont val="Tahoma"/>
            <family val="0"/>
          </rPr>
          <t xml:space="preserve">01.02.2012
Пока вроде бы выдавать это поощрение не за что. Но еще не вечер! </t>
        </r>
      </text>
    </comment>
    <comment ref="Q2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3" authorId="0">
      <text>
        <r>
          <rPr>
            <sz val="8"/>
            <rFont val="Tahoma"/>
            <family val="0"/>
          </rPr>
          <t xml:space="preserve">01.02.2012
Автомат по ЛР3Д по результатам учебы в осеннем семестре 2011/2012 уч. г. </t>
        </r>
      </text>
    </comment>
    <comment ref="L23" authorId="0">
      <text>
        <r>
          <rPr>
            <sz val="8"/>
            <rFont val="Tahoma"/>
            <family val="0"/>
          </rPr>
          <t xml:space="preserve">01.02.2012
Автомат по ЛР6Д по результатам учебы в осеннем семестре 2011/2012 уч.г. </t>
        </r>
      </text>
    </comment>
    <comment ref="M23"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3" authorId="0">
      <text>
        <r>
          <rPr>
            <sz val="8"/>
            <rFont val="Tahoma"/>
            <family val="0"/>
          </rPr>
          <t xml:space="preserve">01.02.2012
Пока вроде бы выдавать это поощрение не за что. Но еще не вечер! </t>
        </r>
      </text>
    </comment>
    <comment ref="Q2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4" authorId="0">
      <text>
        <r>
          <rPr>
            <sz val="8"/>
            <rFont val="Tahoma"/>
            <family val="0"/>
          </rPr>
          <t xml:space="preserve">01.02.2012
Автомат по ЛР3Д по результатам учебы в осеннем семестре 2011/2012 уч. г. </t>
        </r>
      </text>
    </comment>
    <comment ref="L24" authorId="0">
      <text>
        <r>
          <rPr>
            <sz val="8"/>
            <rFont val="Tahoma"/>
            <family val="0"/>
          </rPr>
          <t xml:space="preserve">01.02.2012
Автомат по ЛР6Д по результатам учебы в осеннем семестре 2011/2012 уч.г. </t>
        </r>
      </text>
    </comment>
    <comment ref="M2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4" authorId="0">
      <text>
        <r>
          <rPr>
            <sz val="8"/>
            <rFont val="Tahoma"/>
            <family val="0"/>
          </rPr>
          <t xml:space="preserve">01.02.2012
Пока вроде бы выдавать это поощрение не за что. Но еще не вечер! </t>
        </r>
      </text>
    </comment>
    <comment ref="Q2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5" authorId="0">
      <text>
        <r>
          <rPr>
            <sz val="8"/>
            <rFont val="Tahoma"/>
            <family val="0"/>
          </rPr>
          <t xml:space="preserve">01.02.2012
Автомат по ЛР3Д по результатам учебы в осеннем семестре 2011/2012 уч. г. </t>
        </r>
      </text>
    </comment>
    <comment ref="L25" authorId="0">
      <text>
        <r>
          <rPr>
            <sz val="8"/>
            <rFont val="Tahoma"/>
            <family val="0"/>
          </rPr>
          <t xml:space="preserve">01.02.2012
Автомат по ЛР6Д по результатам учебы в осеннем семестре 2011/2012 уч.г. </t>
        </r>
      </text>
    </comment>
    <comment ref="M2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5" authorId="0">
      <text>
        <r>
          <rPr>
            <sz val="8"/>
            <rFont val="Tahoma"/>
            <family val="0"/>
          </rPr>
          <t xml:space="preserve">01.02.2012
Пока вроде бы выдавать это поощрение не за что. Но еще не вечер! </t>
        </r>
      </text>
    </comment>
    <comment ref="Q2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L26" authorId="0">
      <text>
        <r>
          <rPr>
            <sz val="8"/>
            <rFont val="Tahoma"/>
            <family val="0"/>
          </rPr>
          <t xml:space="preserve">10.04.2012
Успешно сданы ЛР4,5,6 = автомат по ЛР6Д 
01.02.2011
Сорокин Александр сам, добровольно, выбрал ЛР6Д 
</t>
        </r>
      </text>
    </comment>
    <comment ref="H26" authorId="0">
      <text>
        <r>
          <rPr>
            <sz val="8"/>
            <rFont val="Tahoma"/>
            <family val="0"/>
          </rPr>
          <t xml:space="preserve">06.04.2012
Досрочно садны ЛР1,2,3 = 
автомат по ЛР3Д
01.02.2011
Сорокин Александрвыбрал ЛР3Д сам. Добровольно. Выдана в результате зимней охоты. </t>
        </r>
      </text>
    </comment>
    <comment ref="M26" authorId="0">
      <text>
        <r>
          <rPr>
            <sz val="8"/>
            <rFont val="Tahoma"/>
            <family val="0"/>
          </rPr>
          <t xml:space="preserve">10.04.2012
Успешно сданы ЛР4,5,6 = автомат по ЛР7 
01.02.2011
Сорокин Александрвыбрал ЛР7 сам. Добровольно. Выдана в результате зимней охоты. </t>
        </r>
      </text>
    </comment>
    <comment ref="N26" authorId="0">
      <text>
        <r>
          <rPr>
            <sz val="8"/>
            <rFont val="Tahoma"/>
            <family val="0"/>
          </rPr>
          <t xml:space="preserve">10.04.2012
Успешно сданы ЛР4,5,6 = автомат по ДЗ10
01.02.2011
Сорокин Александрвыбрал ДЗ8 сам. Добровольно. Выдана в результате зимней охоты. </t>
        </r>
      </text>
    </comment>
    <comment ref="P26" authorId="0">
      <text>
        <r>
          <rPr>
            <sz val="8"/>
            <rFont val="Tahoma"/>
            <family val="0"/>
          </rPr>
          <t xml:space="preserve">20.04.2012
Он все таки сдал тест! 
01.02.2011
Сорокин Александрвыбрал ДЗ9 сам. Добровольно. Выдана в результате зимней охоты. </t>
        </r>
      </text>
    </comment>
    <comment ref="Q26" authorId="0">
      <text>
        <r>
          <rPr>
            <sz val="8"/>
            <rFont val="Tahoma"/>
            <family val="0"/>
          </rPr>
          <t xml:space="preserve">20.04.2012
Он все таки сдал тест! 
01.02.2011
Сорокин Александрвыбрал ДЗ10сам. Добровольно. Выдана в результате зимней охоты. </t>
        </r>
      </text>
    </comment>
    <comment ref="H27" authorId="0">
      <text>
        <r>
          <rPr>
            <sz val="8"/>
            <rFont val="Tahoma"/>
            <family val="0"/>
          </rPr>
          <t xml:space="preserve">01.02.2012
Автомат по ЛР3Д по результатам учебы в осеннем семестре 2011/2012 уч. г. </t>
        </r>
      </text>
    </comment>
    <comment ref="L27" authorId="0">
      <text>
        <r>
          <rPr>
            <sz val="8"/>
            <rFont val="Tahoma"/>
            <family val="0"/>
          </rPr>
          <t xml:space="preserve">01.02.2012
Автомат по ЛР6Д по результатам учебы в осеннем семестре 2011/2012 уч.г. </t>
        </r>
      </text>
    </comment>
    <comment ref="M27"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7" authorId="0">
      <text>
        <r>
          <rPr>
            <sz val="8"/>
            <rFont val="Tahoma"/>
            <family val="0"/>
          </rPr>
          <t xml:space="preserve">01.02.2012
Пока вроде бы выдавать это поощрение не за что. Но еще не вечер! </t>
        </r>
      </text>
    </comment>
    <comment ref="Q27"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8" authorId="0">
      <text>
        <r>
          <rPr>
            <sz val="8"/>
            <rFont val="Tahoma"/>
            <family val="0"/>
          </rPr>
          <t xml:space="preserve">01.02.2012
Автомат по ЛР3Д по результатам учебы в осеннем семестре 2011/2012 уч. г. </t>
        </r>
      </text>
    </comment>
    <comment ref="L28" authorId="0">
      <text>
        <r>
          <rPr>
            <sz val="8"/>
            <rFont val="Tahoma"/>
            <family val="0"/>
          </rPr>
          <t xml:space="preserve">01.02.2012
Автомат по ЛР6Д по результатам учебы в осеннем семестре 2011/2012 уч.г. </t>
        </r>
      </text>
    </comment>
    <comment ref="M28"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8" authorId="0">
      <text>
        <r>
          <rPr>
            <sz val="8"/>
            <rFont val="Tahoma"/>
            <family val="0"/>
          </rPr>
          <t xml:space="preserve">01.02.2012
Пока вроде бы выдавать это поощрение не за что. Но еще не вечер! </t>
        </r>
      </text>
    </comment>
    <comment ref="Q2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9" authorId="0">
      <text>
        <r>
          <rPr>
            <sz val="8"/>
            <rFont val="Tahoma"/>
            <family val="0"/>
          </rPr>
          <t xml:space="preserve">03.04.2012
Автомат по ЛР3Д за досрочную защиту отчетов по ЛР1,2,3
01.02.2011
Хакимову Руслану  ЛР3Д от командования  за осенние подвиги  </t>
        </r>
      </text>
    </comment>
    <comment ref="L29" authorId="0">
      <text>
        <r>
          <rPr>
            <sz val="8"/>
            <rFont val="Tahoma"/>
            <family val="0"/>
          </rPr>
          <t xml:space="preserve">03.04.2012
Автомат по ЛР6Д за досрочную защиту отчетов по ЛР4,5,6
01.02.2011
Хакимову Руслану  ЛР6Д от командования  за осенние подвиги  </t>
        </r>
      </text>
    </comment>
    <comment ref="M29" authorId="0">
      <text>
        <r>
          <rPr>
            <sz val="8"/>
            <rFont val="Tahoma"/>
            <family val="0"/>
          </rPr>
          <t xml:space="preserve">03.04.2012
Автомат по ЛР7 за досрочную защиту отчетов по ЛР1,2,3
01.02.2011
Хакимову Руслану  ЛР7  от командования  за осенние подвиги  </t>
        </r>
      </text>
    </comment>
    <comment ref="N29" authorId="0">
      <text>
        <r>
          <rPr>
            <sz val="8"/>
            <rFont val="Tahoma"/>
            <family val="0"/>
          </rPr>
          <t xml:space="preserve">03.04.2012
Автомат по ДЗ8 за досрочную защиту отчетов по ЛР1,2,3
01.02.2011
Хакимову Руслану  ДЗ8  от командования  за осенние подвиги  </t>
        </r>
      </text>
    </comment>
    <comment ref="P29" authorId="0">
      <text>
        <r>
          <rPr>
            <sz val="8"/>
            <rFont val="Tahoma"/>
            <family val="0"/>
          </rPr>
          <t xml:space="preserve">24.04.2012
Рискнул. И сдался.. 
01.02.2011
Хакимову Руслану  ДЗ9  от командования  за осенние подвиги  </t>
        </r>
      </text>
    </comment>
    <comment ref="Q29" authorId="0">
      <text>
        <r>
          <rPr>
            <sz val="8"/>
            <rFont val="Tahoma"/>
            <family val="0"/>
          </rPr>
          <t xml:space="preserve">24.04.2012
Рискнул. И сдался.. 
01.02.2011
Хакимову Руслану  ДЗ10  от командования  за осенние подвиги  </t>
        </r>
      </text>
    </comment>
    <comment ref="H30" authorId="0">
      <text>
        <r>
          <rPr>
            <sz val="8"/>
            <rFont val="Tahoma"/>
            <family val="0"/>
          </rPr>
          <t xml:space="preserve">16.04.2012
Досрочно сданы отчеты по ЛР4,5,6 = амнистия по ЛР3Д
11.04.2012
Добровольный выбор ЛР3Д 
(не сданы отчеты по ЛР1,2,3)
01.02.2011
Хасаншину Айбулату  ЛР3Д от командования  за осенние подвиги  </t>
        </r>
      </text>
    </comment>
    <comment ref="L30" authorId="0">
      <text>
        <r>
          <rPr>
            <sz val="8"/>
            <rFont val="Tahoma"/>
            <family val="0"/>
          </rPr>
          <t xml:space="preserve">16.04.2012
Досрочно сданы отчеты по ЛР4,5,6 не СШ = амнистия по ЛР6Д
01.02.2011
Хасаншину Айбулату  ЛР6Д от командования  за осенние подвиги  </t>
        </r>
      </text>
    </comment>
    <comment ref="M30" authorId="0">
      <text>
        <r>
          <rPr>
            <sz val="8"/>
            <rFont val="Tahoma"/>
            <family val="0"/>
          </rPr>
          <t xml:space="preserve">16.04.2012
Досрочно сданы отчеты по ЛР4,5,6 не СШ = амнистия по ЛР7
01.02.2011
Хасаншину Айбулату  ЛР7 от командования  за осенние подвиги  </t>
        </r>
      </text>
    </comment>
    <comment ref="N3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0" authorId="0">
      <text>
        <r>
          <rPr>
            <sz val="8"/>
            <rFont val="Tahoma"/>
            <family val="0"/>
          </rPr>
          <t xml:space="preserve">16.04.2012
Досрочно сданы отчеты по ЛР4,5,6 не СШ = амнистия по ДЗ9
01.02.2011
Хасаншину Айбулату  ДЗ9 от командования  за осенние подвиги  </t>
        </r>
      </text>
    </comment>
    <comment ref="Q3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1" authorId="0">
      <text>
        <r>
          <rPr>
            <sz val="8"/>
            <rFont val="Tahoma"/>
            <family val="0"/>
          </rPr>
          <t xml:space="preserve">10.04.2012
Сданы отчеты по ЛР1,2,3 не СШ = автомат по ЛР3Д
01.02.2011
Черепанову Александру  ЛР3Д от командования  за осенние подвиги  </t>
        </r>
      </text>
    </comment>
    <comment ref="L31" authorId="0">
      <text>
        <r>
          <rPr>
            <sz val="8"/>
            <rFont val="Tahoma"/>
            <family val="0"/>
          </rPr>
          <t xml:space="preserve">10.04.2012
Сданы отчеты по ЛР4,5,6 = автомат по ЛР6Д
01.02.2011
Черепанову Александру  ЛР6Д от командования  за осенние подвиги  </t>
        </r>
      </text>
    </comment>
    <comment ref="M31"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1" authorId="0">
      <text>
        <r>
          <rPr>
            <sz val="8"/>
            <rFont val="Tahoma"/>
            <family val="0"/>
          </rPr>
          <t xml:space="preserve">01.02.2012
Пока вроде бы выдавать это поощрение не за что. Но еще не вечер! </t>
        </r>
      </text>
    </comment>
    <comment ref="Q31" authorId="0">
      <text>
        <r>
          <rPr>
            <sz val="8"/>
            <rFont val="Tahoma"/>
            <family val="0"/>
          </rPr>
          <t xml:space="preserve">24.04.2012
Все зависит от ДЗ10
Если будет СШ, будем разбираться досконально
01.02.2012
По результатам работы в осеннем семестре выдавать это поощрение не за что. Но опять-таки еще не вечер! </t>
        </r>
      </text>
    </comment>
    <comment ref="H32" authorId="0">
      <text>
        <r>
          <rPr>
            <sz val="8"/>
            <rFont val="Tahoma"/>
            <family val="0"/>
          </rPr>
          <t xml:space="preserve">24.04.2012
ДЗ закрыто бонусом №1
ЛР3Д закрыта бонусом №2
29.10.2011
Бонус №2
Опечатка в МУ к ЛР3 в слове 
"необходимое"
Опечатка исправлена, Ширшакову - персональный бонус №2
22.10.2011
Бонус 1
Обнаружил опечатку в УМК: 
расписание группы БСТ-11-02 
выводило на БМТ-11-02 
Опечатка исправлена, Ширшакову - персональный бонус 
11.04.2012
Добровольный выбор ЛР3Д 
(не сданы отчеты по ЛР1,2,3)
01.02.2011
Разведчику спецназа  Ширшакову Алексею  ЛР3Д от командования  за осенние подвиги  </t>
        </r>
      </text>
    </comment>
    <comment ref="L32" authorId="0">
      <text>
        <r>
          <rPr>
            <sz val="8"/>
            <rFont val="Tahoma"/>
            <family val="0"/>
          </rPr>
          <t xml:space="preserve">24.04.2012
Сдал отчеты - получи автомат
01.02.2011
Разведчику спецназа  Ширшакову Алексею  ЛР6Д от командования  за осенние подвиги   </t>
        </r>
      </text>
    </comment>
    <comment ref="M32" authorId="0">
      <text>
        <r>
          <rPr>
            <sz val="8"/>
            <rFont val="Tahoma"/>
            <family val="0"/>
          </rPr>
          <t xml:space="preserve">24.04.2012
Сдал отчеты - получи автомат
01.02.2011
Разведчику спецназа  Ширшакову Алексею  ЛР7 от командования  за осенние подвиги  </t>
        </r>
      </text>
    </comment>
    <comment ref="P32" authorId="0">
      <text>
        <r>
          <rPr>
            <sz val="8"/>
            <rFont val="Tahoma"/>
            <family val="0"/>
          </rPr>
          <t xml:space="preserve">24.04.2012
Сдал тест и получил автомат 
01.02.2011
Разведчику спецназа  Ширшакову Алексею  ДЗ9 от командования  за осенние подвиги  </t>
        </r>
      </text>
    </comment>
    <comment ref="Q32" authorId="0">
      <text>
        <r>
          <rPr>
            <sz val="8"/>
            <rFont val="Tahoma"/>
            <family val="0"/>
          </rPr>
          <t xml:space="preserve">24.04.2012
Сдал тест и получил автомат 
01.02.2011
Разведчику спецназа  Ширшакову Алексею  ДЗ10 от командования  за осенние подвиги  </t>
        </r>
      </text>
    </comment>
    <comment ref="N32" authorId="0">
      <text>
        <r>
          <rPr>
            <sz val="8"/>
            <rFont val="Tahoma"/>
            <family val="0"/>
          </rPr>
          <t xml:space="preserve">24.04.2012
Сдал отчеты - получи автомат
01.02.2011
Разведчику спецназа  Ширшакову Алексею  ДЗ8от командования  за осенние подвиги  </t>
        </r>
      </text>
    </comment>
    <comment ref="H33" authorId="0">
      <text>
        <r>
          <rPr>
            <sz val="8"/>
            <rFont val="Tahoma"/>
            <family val="0"/>
          </rPr>
          <t xml:space="preserve">01.02.2012
Автомат по ЛР3Д по результатам учебы в осеннем семестре 2011/2012 уч. г. </t>
        </r>
      </text>
    </comment>
    <comment ref="L33" authorId="0">
      <text>
        <r>
          <rPr>
            <sz val="8"/>
            <rFont val="Tahoma"/>
            <family val="0"/>
          </rPr>
          <t xml:space="preserve">01.02.2012
Автомат по ЛР6Д по результатам учебы в осеннем семестре 2011/2012 уч.г. </t>
        </r>
      </text>
    </comment>
    <comment ref="M33"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3" authorId="0">
      <text>
        <r>
          <rPr>
            <sz val="8"/>
            <rFont val="Tahoma"/>
            <family val="0"/>
          </rPr>
          <t xml:space="preserve">27.04.2012
Диана - хитрюшка. Нашла-таки свои ФИО в списке КН. 
Вот что значит Богиня охоты.. Попалась же! Но выкрутилась.. 
Аж не придерешься..  Придется выдать автомат по ДЗ9.. 
06.04.2012
Результат решенного теста: 
Поймать богиню охоты - это вам не шутки, Донна Жура! 
А придираться за 1 минуту - это как-то.. Несолидно.. 
А вот за то, что в файловой системе FAT16 для записи адреса одного файла  Диана ответила 32 Кбайт, со спокойной душой выдам ей ДЗ9 
Вычисление определенного интеграла (спецназ) 
01.02.2012
Пока вроде бы выдавать это поощрение не за что. Но еще не вечер! </t>
        </r>
      </text>
    </comment>
    <comment ref="Q3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4" authorId="0">
      <text>
        <r>
          <rPr>
            <sz val="8"/>
            <rFont val="Tahoma"/>
            <family val="0"/>
          </rPr>
          <t xml:space="preserve">01.02.2012
Автомат по ЛР3Д по результатам учебы в осеннем семестре 2011/2012 уч. г. </t>
        </r>
      </text>
    </comment>
    <comment ref="L34" authorId="0">
      <text>
        <r>
          <rPr>
            <sz val="8"/>
            <rFont val="Tahoma"/>
            <family val="0"/>
          </rPr>
          <t xml:space="preserve">01.02.2012
Автомат по ЛР6Д по результатам учебы в осеннем семестре 2011/2012 уч.г. </t>
        </r>
      </text>
    </comment>
    <comment ref="M3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4" authorId="0">
      <text>
        <r>
          <rPr>
            <sz val="8"/>
            <rFont val="Tahoma"/>
            <family val="0"/>
          </rPr>
          <t xml:space="preserve">27.04.2012
И где только Антон этот вариант задания нашел? 
Кто ему сказал? 
Вообще говоря, надо бы его.. Конечно, надо... И так, чтобы мало не показалось.. 
Но тест он решил.. 
Вот, хмырь!  100% посещение.. Придется амнистировать вчистую.. 
10.04.2012
Как хорошо, что Антон поспешил сдать решенный тест! Еще бы 10 минут и… Поминай как звали.. На грани же был… Еще дваправильных ответа и.. А-ля у-лю.. Ищи ветра в поле.. А в следующйи раз он, возможно, гораздо более "интересный" вариант теста вытащит.. Познавательный, увлекательный, заковыристый, информационно-насыщенный и хорошо заминированный -  короче, сильно полезный для его общего информатического развития.. 
01.02.2012
Пока вроде бы выдавать это поощрение не за что. Но еще не вечер! </t>
        </r>
      </text>
    </comment>
    <comment ref="Q3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5" authorId="0">
      <text>
        <r>
          <rPr>
            <sz val="8"/>
            <rFont val="Tahoma"/>
            <family val="0"/>
          </rPr>
          <t xml:space="preserve">28.03.2012
Автомат по ЛР3Д - досрочно сдал ЛР1,2,3
01.02.2011
Валеев Гали удостоен чести выполнить  ЛР3Д за осенние подвиги  </t>
        </r>
      </text>
    </comment>
    <comment ref="L35" authorId="0">
      <text>
        <r>
          <rPr>
            <sz val="8"/>
            <rFont val="Tahoma"/>
            <family val="0"/>
          </rPr>
          <t xml:space="preserve">28.03.2012
Автомат по ЛР3Д - досрочно сдал ЛР4,5,6
01.02.2011
Валеев Гали удостоен чести выполнить  ЛР6Д за осенние подвиги  </t>
        </r>
      </text>
    </comment>
    <comment ref="M35" authorId="0">
      <text>
        <r>
          <rPr>
            <sz val="8"/>
            <rFont val="Tahoma"/>
            <family val="0"/>
          </rPr>
          <t xml:space="preserve">28.03.2012
Автомат по ДЗ8 - досрочно сдал ЛР4,5,6 и не мучил преподавателя
01.02.2011
Валеев Гали удостоен чести выполнить  ЛР7 за осенние подвиги  </t>
        </r>
      </text>
    </comment>
    <comment ref="N35" authorId="0">
      <text>
        <r>
          <rPr>
            <sz val="8"/>
            <rFont val="Tahoma"/>
            <family val="0"/>
          </rPr>
          <t xml:space="preserve">28.03.2012
Автомат по ДЗ8 - досрочно сдал ЛР4,5,6 и не мучил преподавателя
01.02.2011
Валеев Гали удостоен чести выполнить  ДЗ8 за осенние подвиги  </t>
        </r>
      </text>
    </comment>
    <comment ref="P35" authorId="0">
      <text>
        <r>
          <rPr>
            <sz val="8"/>
            <rFont val="Tahoma"/>
            <family val="0"/>
          </rPr>
          <t xml:space="preserve">06.04.2012
ДЗ9 снято за волю к победе 
03.04.2012
По результатам решеного теста выдано ДЗ9
28.03.2012
Автомат будет выдан при хорошо решенном тесте 
01.02.2011
Валеев Гали удостоен чести выполнить  ДЗ9  за осенние подвиги  </t>
        </r>
      </text>
    </comment>
    <comment ref="Q35" authorId="0">
      <text>
        <r>
          <rPr>
            <sz val="8"/>
            <rFont val="Tahoma"/>
            <family val="0"/>
          </rPr>
          <t xml:space="preserve">06.04.2012
По результатам решеного теста выдан автомат по ДЗ10
28.03.2012
Автомат будет выдан при хорошо решенном тесте 
01.02.2011
Валеев Гали удостоен чести выполнить  ДЗ10  за осенние подвиги  </t>
        </r>
      </text>
    </comment>
    <comment ref="E9" authorId="0">
      <text>
        <r>
          <rPr>
            <sz val="8"/>
            <rFont val="Tahoma"/>
            <family val="0"/>
          </rPr>
          <t xml:space="preserve">02.03.2012
Сдана ЛР1 выполненная на языке Паскаль 
В целом ОК, но есть два замечания: 
1) нет оператора вода 
2) в блок схеме неточно показаны начало и конец 
Принято как у первого сдавшего в группе. 
Других будем "воспитывать". </t>
        </r>
      </text>
    </comment>
    <comment ref="G9" authorId="0">
      <text>
        <r>
          <rPr>
            <sz val="8"/>
            <rFont val="Tahoma"/>
            <family val="0"/>
          </rPr>
          <t>02.03.2012
Паскаль
В целом ОК</t>
        </r>
      </text>
    </comment>
    <comment ref="F9" authorId="0">
      <text>
        <r>
          <rPr>
            <sz val="8"/>
            <rFont val="Tahoma"/>
            <family val="0"/>
          </rPr>
          <t xml:space="preserve">02.03.2012
Долго думал, чесал репу. В целом сделано все кроме одного, но очень важного: нет работы с дисковыми файлами. А это изюминка лабы. 
Решение следующее: 
1. Принять условно (при условии, что в каком-нибудь доругом задании будет реализован ввод данных из файла и вывод результатов расчетов в другйо файл) 
2. Всем последователям: пионерам многое прощается.  Но вы уже опоздали. И пионерами не будете. А потому работа с файлами входит в обязательный минимум! 
</t>
        </r>
      </text>
    </comment>
    <comment ref="E33" authorId="0">
      <text>
        <r>
          <rPr>
            <sz val="8"/>
            <rFont val="Tahoma"/>
            <family val="0"/>
          </rPr>
          <t>06.03.2012
Просто полный ОК</t>
        </r>
      </text>
    </comment>
    <comment ref="F33" authorId="0">
      <text>
        <r>
          <rPr>
            <sz val="8"/>
            <rFont val="Tahoma"/>
            <family val="0"/>
          </rPr>
          <t xml:space="preserve">06.03.2012
Аж придраться не к чему… </t>
        </r>
      </text>
    </comment>
    <comment ref="E16" authorId="0">
      <text>
        <r>
          <rPr>
            <sz val="8"/>
            <rFont val="Tahoma"/>
            <family val="0"/>
          </rPr>
          <t xml:space="preserve">05.03.2012
Сдан неподписанный отчет! 
12.03.2012
Есть подпись!
Отчет ОК, но не выписано задание для своего варианта </t>
        </r>
      </text>
    </comment>
    <comment ref="F16" authorId="0">
      <text>
        <r>
          <rPr>
            <sz val="8"/>
            <rFont val="Tahoma"/>
            <family val="0"/>
          </rPr>
          <t>05.03.2012
Сдан неподписанный отчет! 
12.03.2012
Есть подпись !
Отчет ОК, не выписано задание для своего варианта и год на титуле 2011</t>
        </r>
      </text>
    </comment>
    <comment ref="G16" authorId="0">
      <text>
        <r>
          <rPr>
            <sz val="8"/>
            <rFont val="Tahoma"/>
            <family val="0"/>
          </rPr>
          <t xml:space="preserve">05.03.2012
Сдан неподписанный отчет! 
12.03.2012
Есть подпись! 
На этот раз все полный ОК. Единственное, что непонятно, откуда взялось 10,1 вместо 4. </t>
        </r>
      </text>
    </comment>
    <comment ref="G33" authorId="0">
      <text>
        <r>
          <rPr>
            <sz val="8"/>
            <rFont val="Tahoma"/>
            <family val="0"/>
          </rPr>
          <t xml:space="preserve">12.03.2012
Опять придраться не удалось… </t>
        </r>
      </text>
    </comment>
    <comment ref="E24" authorId="0">
      <text>
        <r>
          <rPr>
            <sz val="8"/>
            <rFont val="Tahoma"/>
            <family val="0"/>
          </rPr>
          <t>16.03.2012
Полный ОК</t>
        </r>
      </text>
    </comment>
    <comment ref="F24" authorId="0">
      <text>
        <r>
          <rPr>
            <sz val="8"/>
            <rFont val="Tahoma"/>
            <family val="0"/>
          </rPr>
          <t>16.03.2012
Опять полный ОК</t>
        </r>
      </text>
    </comment>
    <comment ref="G24" authorId="0">
      <text>
        <r>
          <rPr>
            <sz val="8"/>
            <rFont val="Tahoma"/>
            <family val="0"/>
          </rPr>
          <t>16.03.2012
И снова полный ОК</t>
        </r>
      </text>
    </comment>
    <comment ref="E19" authorId="0">
      <text>
        <r>
          <rPr>
            <sz val="8"/>
            <rFont val="Tahoma"/>
            <family val="0"/>
          </rPr>
          <t xml:space="preserve">16.03.2012
Можно сказать, почти жулик! 
Превратил 1/2b в 0.5*b и дело с концом… 
Но зато в вычислении y все полный хоккей. По этой причине принято </t>
        </r>
      </text>
    </comment>
    <comment ref="F19" authorId="0">
      <text>
        <r>
          <rPr>
            <sz val="8"/>
            <rFont val="Tahoma"/>
            <family val="0"/>
          </rPr>
          <t xml:space="preserve">16.03.2012
ОК без замечаний </t>
        </r>
      </text>
    </comment>
    <comment ref="G19" authorId="0">
      <text>
        <r>
          <rPr>
            <sz val="8"/>
            <rFont val="Tahoma"/>
            <family val="0"/>
          </rPr>
          <t>16.03.2012
Просто полный ОК</t>
        </r>
      </text>
    </comment>
    <comment ref="I16" authorId="0">
      <text>
        <r>
          <rPr>
            <sz val="8"/>
            <rFont val="Tahoma"/>
            <family val="0"/>
          </rPr>
          <t>16.03.2012
Первым на потоке сдал ЛР4. При этом переделал первобразную по своему вкусу, и ухитрился еще при этом и не ошибиться 
ОК без замечаний</t>
        </r>
      </text>
    </comment>
    <comment ref="K16" authorId="0">
      <text>
        <r>
          <rPr>
            <sz val="8"/>
            <rFont val="Tahoma"/>
            <family val="0"/>
          </rPr>
          <t>16.03.2012
Первым на потоке сдал ЛР6. Прросто полный ОК без замечаний
Все где надо, все как надо</t>
        </r>
      </text>
    </comment>
    <comment ref="J16" authorId="0">
      <text>
        <r>
          <rPr>
            <sz val="8"/>
            <rFont val="Tahoma"/>
            <family val="0"/>
          </rPr>
          <t xml:space="preserve">19.03.2012
Извернулся в методе 4, но все таки вывернулся! Не уверен, что у всех такой финт ушами пройдет. Поэтому читайте методичку ! Или на лекцию приходите.. </t>
        </r>
      </text>
    </comment>
    <comment ref="O16" authorId="0">
      <text>
        <r>
          <rPr>
            <sz val="8"/>
            <rFont val="Tahoma"/>
            <family val="0"/>
          </rPr>
          <t>19.03.2012
Первым в группе и на потоке сдал все ЛР</t>
        </r>
      </text>
    </comment>
    <comment ref="E6" authorId="0">
      <text>
        <r>
          <rPr>
            <sz val="8"/>
            <rFont val="Tahoma"/>
            <family val="0"/>
          </rPr>
          <t xml:space="preserve">20.03.2012
DS: Просто упертый Паскалист!…  
Хлебом не корми, дай только на Паскале чего-нибудь запрограмммировать… 
</t>
        </r>
      </text>
    </comment>
    <comment ref="E13" authorId="0">
      <text>
        <r>
          <rPr>
            <sz val="8"/>
            <rFont val="Tahoma"/>
            <family val="0"/>
          </rPr>
          <t xml:space="preserve">20.03.2012
Вот, блин! 
Аж не придерешься! 
Даже если сильно захочешь… </t>
        </r>
      </text>
    </comment>
    <comment ref="E15" authorId="0">
      <text>
        <r>
          <rPr>
            <sz val="8"/>
            <rFont val="Tahoma"/>
            <family val="0"/>
          </rPr>
          <t>20.03.2012
ОК без замечаний</t>
        </r>
      </text>
    </comment>
    <comment ref="E18" authorId="0">
      <text>
        <r>
          <rPr>
            <sz val="8"/>
            <rFont val="Tahoma"/>
            <family val="0"/>
          </rPr>
          <t>20.03.2012
ОК без замечаний</t>
        </r>
      </text>
    </comment>
    <comment ref="E25" authorId="0">
      <text>
        <r>
          <rPr>
            <sz val="8"/>
            <rFont val="Tahoma"/>
            <family val="0"/>
          </rPr>
          <t xml:space="preserve">20.03.2012
Оказывается, Лилия тоже просто упертая Паскалистка! Н,у это ж надо так изворачиваться.. Лишь бы на Паскале…. Гм-гм… </t>
        </r>
      </text>
    </comment>
    <comment ref="E26" authorId="0">
      <text>
        <r>
          <rPr>
            <sz val="8"/>
            <rFont val="Tahoma"/>
            <family val="0"/>
          </rPr>
          <t xml:space="preserve">20.03.2012
Ну, наконец-то нормальный человек попался! А то ни к кому придраться не мог… Зато Александр дал возможнолсть… Покомментировать… Перепутал lnlg с lgln 
В приницпе, не суть важно, хотя формально все таки совсем даже не то
Придираться не будем, но комментарий свой для потомков оставим.. </t>
        </r>
      </text>
    </comment>
    <comment ref="T16" authorId="0">
      <text>
        <r>
          <rPr>
            <sz val="8"/>
            <rFont val="Tahoma"/>
            <family val="0"/>
          </rPr>
          <t xml:space="preserve">20.03.2012 
Первое весеннее лабораторное занятие по инофрматике 
в группе БСТ-11-02  в ауд. 1-333,334
Первый  на потоке решенный весенний тест 
</t>
        </r>
        <r>
          <rPr>
            <b/>
            <sz val="8"/>
            <rFont val="Tahoma"/>
            <family val="2"/>
          </rPr>
          <t xml:space="preserve">Результат проверки решенного теста </t>
        </r>
        <r>
          <rPr>
            <sz val="8"/>
            <rFont val="Tahoma"/>
            <family val="0"/>
          </rPr>
          <t xml:space="preserve">
Время решения теста 53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5355343
Ошибки
2.34-2
2.51-1
5.3-6
5.51-4
6.52-1 Мама...
7.2-4
7.50-1
ИТОГО 1 перл
Выписной эпикриз
Тест сдан без последствий
</t>
        </r>
      </text>
    </comment>
    <comment ref="AF16" authorId="0">
      <text>
        <r>
          <rPr>
            <sz val="8"/>
            <rFont val="Tahoma"/>
            <family val="0"/>
          </rPr>
          <t xml:space="preserve">20.03.2012
Первый на потоке БСТ-11 экзамен-автомат по информатике </t>
        </r>
      </text>
    </comment>
    <comment ref="E17" authorId="0">
      <text>
        <r>
          <rPr>
            <sz val="8"/>
            <rFont val="Tahoma"/>
            <family val="0"/>
          </rPr>
          <t>23.03.2012
ОК без замечаний</t>
        </r>
      </text>
    </comment>
    <comment ref="F17" authorId="0">
      <text>
        <r>
          <rPr>
            <sz val="8"/>
            <rFont val="Tahoma"/>
            <family val="0"/>
          </rPr>
          <t xml:space="preserve">23.03.2012
Полный ОК </t>
        </r>
      </text>
    </comment>
    <comment ref="G17" authorId="0">
      <text>
        <r>
          <rPr>
            <sz val="8"/>
            <rFont val="Tahoma"/>
            <family val="0"/>
          </rPr>
          <t>23.03.2012
Просто полный ОК</t>
        </r>
      </text>
    </comment>
    <comment ref="I9" authorId="0">
      <text>
        <r>
          <rPr>
            <sz val="8"/>
            <rFont val="Tahoma"/>
            <family val="0"/>
          </rPr>
          <t>23.03.2012
ОК без замечаний</t>
        </r>
      </text>
    </comment>
    <comment ref="F18" authorId="0">
      <text>
        <r>
          <rPr>
            <sz val="8"/>
            <rFont val="Tahoma"/>
            <family val="0"/>
          </rPr>
          <t xml:space="preserve">23.03.2012
Полный ОК </t>
        </r>
      </text>
    </comment>
    <comment ref="G18" authorId="0">
      <text>
        <r>
          <rPr>
            <sz val="8"/>
            <rFont val="Tahoma"/>
            <family val="0"/>
          </rPr>
          <t>23.03.2012
ОК без замечаний</t>
        </r>
      </text>
    </comment>
    <comment ref="F13" authorId="0">
      <text>
        <r>
          <rPr>
            <sz val="8"/>
            <rFont val="Tahoma"/>
            <family val="0"/>
          </rPr>
          <t xml:space="preserve">23.03.2012
Полный ОК </t>
        </r>
      </text>
    </comment>
    <comment ref="G13" authorId="0">
      <text>
        <r>
          <rPr>
            <sz val="8"/>
            <rFont val="Tahoma"/>
            <family val="0"/>
          </rPr>
          <t>23.03.2012
ОК без замечаний</t>
        </r>
      </text>
    </comment>
    <comment ref="I13" authorId="0">
      <text>
        <r>
          <rPr>
            <sz val="8"/>
            <rFont val="Tahoma"/>
            <family val="0"/>
          </rPr>
          <t>23.03.2012
ОК без замечаний</t>
        </r>
      </text>
    </comment>
    <comment ref="I19" authorId="0">
      <text>
        <r>
          <rPr>
            <sz val="8"/>
            <rFont val="Tahoma"/>
            <family val="0"/>
          </rPr>
          <t>23.03.2012
ОК без замечаний</t>
        </r>
      </text>
    </comment>
    <comment ref="J19" authorId="0">
      <text>
        <r>
          <rPr>
            <sz val="8"/>
            <rFont val="Tahoma"/>
            <family val="0"/>
          </rPr>
          <t xml:space="preserve">23.03.2012
ОК 
Производная - это круто! 
</t>
        </r>
      </text>
    </comment>
    <comment ref="U9" authorId="0">
      <text>
        <r>
          <rPr>
            <sz val="8"/>
            <rFont val="Tahoma"/>
            <family val="0"/>
          </rPr>
          <t>26.03.2012
Тема ДЗ: Как заставить TurboBASIC говорить по-русски</t>
        </r>
      </text>
    </comment>
    <comment ref="V9" authorId="0">
      <text>
        <r>
          <rPr>
            <sz val="8"/>
            <rFont val="Tahoma"/>
            <family val="0"/>
          </rPr>
          <t xml:space="preserve">26.03.2012
Цитата с доски объявлений: 
26 марта 2012г. 
Первое сданное ДЗ 
Внимание! Студент группы БСТ-11-02 Гайсин Айдар Ильшатович убил сразу двух зайцев: 
Во-первых, заставил работать TurboBasic под Windows 7 (запустив его через DOS Box) 
Во-вторых, заставил-таки TurboBasic выдать на экран русские фамилии и имена! 
Причем решение просто СУПЕР: исходный файл TBASIC.EXE переименован в TBASIC.CMD... 
Честно скажу: у меня на тако-ое фантазии точно не хватит! Это просто СУПЕР-ПУПЕР! ДЗ зачтено без вопросов, но конкурс ДЗ на тему "Как заставить TurboBASIC говорить по-русски" продолжается! Единственное условие: этот путь уже считается известным. Ищите другие варианты! </t>
        </r>
      </text>
    </comment>
    <comment ref="J9" authorId="0">
      <text>
        <r>
          <rPr>
            <sz val="8"/>
            <rFont val="Tahoma"/>
            <family val="0"/>
          </rPr>
          <t>26.03.2012
Приступим.. к телу:
Вариант - свой 
Программа 1 просто вранье 
Программа 2 ОК
Программа 3 ОК
Программа 4 Похоже, извернулся-таки! Н она лекции не был И методичку не читал 
Программа 5 М-да уж. Ребяты.. Я же не садист.. И не заставляю вас считать таки-ие производные.. Но если кому-то сильно замуж невтерпеж - так на здоровье! Можно и так.. 
Резюме: первую программу прощаем за супер-ДЗ
И лабу принимаем</t>
        </r>
      </text>
    </comment>
    <comment ref="K9" authorId="0">
      <text>
        <r>
          <rPr>
            <sz val="8"/>
            <rFont val="Tahoma"/>
            <family val="0"/>
          </rPr>
          <t xml:space="preserve">26.03.2012
Вот ведь хмырь!  Уже переделал.. 
И, главное, правильно.. 
Как там в моем любимом фильме про баню-то? 
</t>
        </r>
        <r>
          <rPr>
            <i/>
            <sz val="8"/>
            <rFont val="Tahoma"/>
            <family val="2"/>
          </rPr>
          <t>- Как ее зовут? 
- Галя...
- Красивое имя..
- И главное - редкое...</t>
        </r>
        <r>
          <rPr>
            <sz val="8"/>
            <rFont val="Tahoma"/>
            <family val="0"/>
          </rPr>
          <t xml:space="preserve">
Отчет принят
26.03.2012
Вариант не свой, а Гайнутдиновой. Сначала хотел было отдать Айдара на "растерзание" Элине, но потом присмотрелся и... 
Специально для Айдара и тех, кто пойдет по его стопам (не посещая при этом лекции), цитирую Задание на ЛР6
Задана функция f(x). Требуется найти минимум </t>
        </r>
        <r>
          <rPr>
            <b/>
            <sz val="8"/>
            <rFont val="Tahoma"/>
            <family val="2"/>
          </rPr>
          <t>ее абсолютного значения</t>
        </r>
        <r>
          <rPr>
            <sz val="8"/>
            <rFont val="Tahoma"/>
            <family val="0"/>
          </rPr>
          <t xml:space="preserve"> с заданной точностью… 
Приговор: на защиту! 
</t>
        </r>
      </text>
    </comment>
    <comment ref="I18" authorId="0">
      <text>
        <r>
          <rPr>
            <sz val="8"/>
            <rFont val="Tahoma"/>
            <family val="0"/>
          </rPr>
          <t>26.03.2012
ОК без замечаний</t>
        </r>
      </text>
    </comment>
    <comment ref="K18" authorId="0">
      <text>
        <r>
          <rPr>
            <sz val="8"/>
            <rFont val="Tahoma"/>
            <family val="0"/>
          </rPr>
          <t>26.03.2012
ОК без замечаний</t>
        </r>
      </text>
    </comment>
    <comment ref="J18" authorId="0">
      <text>
        <r>
          <rPr>
            <sz val="8"/>
            <rFont val="Tahoma"/>
            <family val="0"/>
          </rPr>
          <t>26.03.2012
Вариант ОК
Программа 1 ОК 
Программа 2 ОК 
Программа 3 ОК 
Программа 4 ОК (выкрутился! Иил повезло с условием сходимости)
Программа 5 ОК А вот здесь Джамалутдин "схитрил"… Производную, надо сказать, считал честно. Просто перемудрил… И кое что потерял.... Правда, программа могла и так сойтись, это уже как повезет.. 
Приговор: принять как последнюю лабу из 6 сданных досрочно</t>
        </r>
      </text>
    </comment>
    <comment ref="K19" authorId="0">
      <text>
        <r>
          <rPr>
            <sz val="8"/>
            <rFont val="Tahoma"/>
            <family val="0"/>
          </rPr>
          <t>26.03.2012
ОК без замечаний</t>
        </r>
      </text>
    </comment>
    <comment ref="K13" authorId="0">
      <text>
        <r>
          <rPr>
            <sz val="8"/>
            <rFont val="Tahoma"/>
            <family val="0"/>
          </rPr>
          <t>23.03.2012
ОК без замечаний</t>
        </r>
      </text>
    </comment>
    <comment ref="J13" authorId="0">
      <text>
        <r>
          <rPr>
            <sz val="8"/>
            <rFont val="Tahoma"/>
            <family val="0"/>
          </rPr>
          <t>23.03.2012
ОК без замечаний</t>
        </r>
      </text>
    </comment>
    <comment ref="U19" authorId="0">
      <text>
        <r>
          <rPr>
            <sz val="8"/>
            <rFont val="Tahoma"/>
            <family val="0"/>
          </rPr>
          <t>27.03.2012
Выбрано ДЗ по теме 4 
Решение системы линейных уравнений</t>
        </r>
      </text>
    </comment>
    <comment ref="U18" authorId="0">
      <text>
        <r>
          <rPr>
            <sz val="8"/>
            <rFont val="Tahoma"/>
            <family val="0"/>
          </rPr>
          <t>27.03.2012
Выбрано ДЗ по теме 2 
Решение системы нелинейных уравнений</t>
        </r>
      </text>
    </comment>
    <comment ref="U13" authorId="0">
      <text>
        <r>
          <rPr>
            <sz val="8"/>
            <rFont val="Tahoma"/>
            <family val="0"/>
          </rPr>
          <t>27.03.2012
Выбрано ДЗ по теме 2 
Решение системы нелинейных уравнений</t>
        </r>
      </text>
    </comment>
    <comment ref="U33" authorId="0">
      <text>
        <r>
          <rPr>
            <sz val="8"/>
            <rFont val="Tahoma"/>
            <family val="0"/>
          </rPr>
          <t>27.03.2012
Выбрано ДЗ по теме 2 
Решение системы нелинейных уравнений</t>
        </r>
      </text>
    </comment>
    <comment ref="T9" authorId="0">
      <text>
        <r>
          <rPr>
            <sz val="8"/>
            <rFont val="Tahoma"/>
            <family val="0"/>
          </rPr>
          <t xml:space="preserve">27.03.2012 
Второе весеннее лабораторное занятие по инофрматике 
в группе БСТ-11-02  в ауд. 1-333,334
Первый  на потоке решенный весенний тест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29
Тест сдан
Распределение правильных ответов по разделам теста 4552535
Ошибки
1.18-1
4.3-4
4.34-5
4.79-6 Мама!
6.20-2 Ой...
6.81-5
ИТОГО 2 перла
Выписной эпикриз
Тест сдан без последствий
</t>
        </r>
      </text>
    </comment>
    <comment ref="R9" authorId="0">
      <text>
        <r>
          <rPr>
            <sz val="8"/>
            <rFont val="Tahoma"/>
            <family val="0"/>
          </rPr>
          <t>27.03.2012
100% посещение по году = автомат по РГР</t>
        </r>
      </text>
    </comment>
    <comment ref="AF9" authorId="0">
      <text>
        <r>
          <rPr>
            <sz val="8"/>
            <rFont val="Tahoma"/>
            <family val="0"/>
          </rPr>
          <t xml:space="preserve">27.03.2012
Второй на потоке БСТ-11 экзамен-автомат по информатике </t>
        </r>
      </text>
    </comment>
    <comment ref="F15" authorId="0">
      <text>
        <r>
          <rPr>
            <sz val="8"/>
            <rFont val="Tahoma"/>
            <family val="0"/>
          </rPr>
          <t xml:space="preserve">27.03.2012
Очень старался, но так и не придрался.. </t>
        </r>
      </text>
    </comment>
    <comment ref="G15" authorId="0">
      <text>
        <r>
          <rPr>
            <sz val="8"/>
            <rFont val="Tahoma"/>
            <family val="0"/>
          </rPr>
          <t xml:space="preserve">27.03.2012
Вы мне не верите? 
Правда, старался, но так и не придрался.. </t>
        </r>
      </text>
    </comment>
    <comment ref="E12" authorId="0">
      <text>
        <r>
          <rPr>
            <sz val="8"/>
            <rFont val="Tahoma"/>
            <family val="0"/>
          </rPr>
          <t>27.03.2012
Полный ОК</t>
        </r>
      </text>
    </comment>
    <comment ref="E35" authorId="0">
      <text>
        <r>
          <rPr>
            <sz val="8"/>
            <rFont val="Tahoma"/>
            <family val="0"/>
          </rPr>
          <t>27.03.2012
ОК без замечаний</t>
        </r>
      </text>
    </comment>
    <comment ref="F35" authorId="0">
      <text>
        <r>
          <rPr>
            <sz val="8"/>
            <rFont val="Tahoma"/>
            <family val="0"/>
          </rPr>
          <t>27.03.2012
ОК без замечаний</t>
        </r>
      </text>
    </comment>
    <comment ref="F6" authorId="0">
      <text>
        <r>
          <rPr>
            <sz val="8"/>
            <rFont val="Tahoma"/>
            <family val="0"/>
          </rPr>
          <t>27.03.2012
Названия файлов не ОК</t>
        </r>
      </text>
    </comment>
    <comment ref="F25" authorId="0">
      <text>
        <r>
          <rPr>
            <sz val="8"/>
            <rFont val="Tahoma"/>
            <family val="0"/>
          </rPr>
          <t xml:space="preserve">27.03.2012
Не догнал… </t>
        </r>
      </text>
    </comment>
    <comment ref="G25" authorId="0">
      <text>
        <r>
          <rPr>
            <sz val="8"/>
            <rFont val="Tahoma"/>
            <family val="0"/>
          </rPr>
          <t xml:space="preserve">27.03.2012
Опять не догнал!… </t>
        </r>
      </text>
    </comment>
    <comment ref="I33" authorId="0">
      <text>
        <r>
          <rPr>
            <sz val="8"/>
            <rFont val="Tahoma"/>
            <family val="0"/>
          </rPr>
          <t>27.03.2012
ОК без замечаний</t>
        </r>
      </text>
    </comment>
    <comment ref="K33" authorId="0">
      <text>
        <r>
          <rPr>
            <sz val="8"/>
            <rFont val="Tahoma"/>
            <family val="0"/>
          </rPr>
          <t>27.03.2012
ОК без замечаний</t>
        </r>
      </text>
    </comment>
    <comment ref="J33" authorId="0">
      <text>
        <r>
          <rPr>
            <sz val="8"/>
            <rFont val="Tahoma"/>
            <family val="0"/>
          </rPr>
          <t xml:space="preserve">27.03.2012
На защиту! Будем разбираться… </t>
        </r>
      </text>
    </comment>
    <comment ref="I17" authorId="0">
      <text>
        <r>
          <rPr>
            <sz val="8"/>
            <rFont val="Tahoma"/>
            <family val="0"/>
          </rPr>
          <t xml:space="preserve">28.03.2012
ОК без замечаний </t>
        </r>
      </text>
    </comment>
    <comment ref="G35" authorId="0">
      <text>
        <r>
          <rPr>
            <sz val="8"/>
            <rFont val="Tahoma"/>
            <family val="0"/>
          </rPr>
          <t>28.03.2012
ОК без замечаний</t>
        </r>
      </text>
    </comment>
    <comment ref="I35" authorId="0">
      <text>
        <r>
          <rPr>
            <sz val="8"/>
            <rFont val="Tahoma"/>
            <family val="0"/>
          </rPr>
          <t>28.03.2012
ОК без замечаний</t>
        </r>
      </text>
    </comment>
    <comment ref="J35" authorId="0">
      <text>
        <r>
          <rPr>
            <sz val="8"/>
            <rFont val="Tahoma"/>
            <family val="0"/>
          </rPr>
          <t xml:space="preserve">28.03.2012
Программа 4 сомнительная
Принята как последняя и в связи с досрочной сдачей отчета </t>
        </r>
      </text>
    </comment>
    <comment ref="K35" authorId="0">
      <text>
        <r>
          <rPr>
            <sz val="8"/>
            <rFont val="Tahoma"/>
            <family val="0"/>
          </rPr>
          <t>28.03.2012
ОК без замечаний</t>
        </r>
      </text>
    </comment>
    <comment ref="AB5" authorId="0">
      <text>
        <r>
          <rPr>
            <sz val="8"/>
            <rFont val="Tahoma"/>
            <family val="0"/>
          </rPr>
          <t xml:space="preserve">29.03.2012
Основания:
Этот хмырь сдать экзамен, конечно же, может. 
Однако влияние весеннего солнышка и 
соответствующих женских нарядов может вывести парня из строя.. 
Короче, станет он мартовским котом или нет, 
вопрос, конечно, интересный.. </t>
        </r>
      </text>
    </comment>
    <comment ref="AB6" authorId="0">
      <text>
        <r>
          <rPr>
            <sz val="8"/>
            <rFont val="Tahoma"/>
            <family val="0"/>
          </rPr>
          <t xml:space="preserve">29.03.2012
Этот любитель красивых девушек - точно сдаст.. 
Но может и попасться.. Так что поживем - увидим.. 
Вопрос тут один: малой или большой кровью парень отделается.. </t>
        </r>
      </text>
    </comment>
    <comment ref="AB7" authorId="0">
      <text>
        <r>
          <rPr>
            <sz val="8"/>
            <rFont val="Tahoma"/>
            <family val="0"/>
          </rPr>
          <t>29.03.2012
1 пропуск. 
Очень перспективный экземпляр для весенней охоты! 
Должен попасться!</t>
        </r>
      </text>
    </comment>
    <comment ref="AB8" authorId="0">
      <text>
        <r>
          <rPr>
            <sz val="8"/>
            <rFont val="Tahoma"/>
            <family val="0"/>
          </rPr>
          <t xml:space="preserve">29.03.2012
С Элиной, похоже, номер не выйдет. 
Вряд ли подстрелю.. 
Выкрутится! Короче, скорее всего сдаст.. 
</t>
        </r>
      </text>
    </comment>
    <comment ref="AB10" authorId="0">
      <text>
        <r>
          <rPr>
            <sz val="8"/>
            <rFont val="Tahoma"/>
            <family val="0"/>
          </rPr>
          <t xml:space="preserve">29.03.2012
Основания: 
100% посещение весной + ДТ
Прогноз благоприятный </t>
        </r>
      </text>
    </comment>
    <comment ref="AB11" authorId="0">
      <text>
        <r>
          <rPr>
            <sz val="8"/>
            <rFont val="Tahoma"/>
            <family val="0"/>
          </rPr>
          <t xml:space="preserve">29.03.2012
Лейсан к бою готова. 
Тем интереснее будет ее ловить. 
23.12.2011
Лейсан выдать медаль "За боевые заслуги" и взять на карандаш весной </t>
        </r>
      </text>
    </comment>
    <comment ref="AB12" authorId="0">
      <text>
        <r>
          <rPr>
            <sz val="8"/>
            <rFont val="Tahoma"/>
            <family val="0"/>
          </rPr>
          <t>29.03.2012
Основания: 
100% посещенеи весной + 1ЛР + ДТ</t>
        </r>
      </text>
    </comment>
    <comment ref="AB13" authorId="0">
      <text>
        <r>
          <rPr>
            <sz val="8"/>
            <rFont val="Tahoma"/>
            <family val="0"/>
          </rPr>
          <t>29.03.2012
Тут все без вопросов</t>
        </r>
      </text>
    </comment>
    <comment ref="AB14" authorId="0">
      <text>
        <r>
          <rPr>
            <sz val="8"/>
            <rFont val="Tahoma"/>
            <family val="0"/>
          </rPr>
          <t>29.03.2012
Основания: 
100% посещенеи весной +  ДТ
Если так дальше пойдет, сдаст экзамен до 01.05.2012</t>
        </r>
      </text>
    </comment>
    <comment ref="AB15" authorId="0">
      <text>
        <r>
          <rPr>
            <sz val="8"/>
            <rFont val="Tahoma"/>
            <family val="0"/>
          </rPr>
          <t xml:space="preserve">29.03.2012
Линара и осенью не ловилась.. 
Весной надежда одна: начнет на мальчиков заглываться.. И вот тогда-то уж… </t>
        </r>
      </text>
    </comment>
    <comment ref="AB17" authorId="0">
      <text>
        <r>
          <rPr>
            <sz val="8"/>
            <rFont val="Tahoma"/>
            <family val="0"/>
          </rPr>
          <t xml:space="preserve">29.03.2012
4ЛР+ДТ
Просто </t>
        </r>
        <r>
          <rPr>
            <i/>
            <sz val="8"/>
            <rFont val="Tahoma"/>
            <family val="2"/>
          </rPr>
          <t xml:space="preserve">обязан </t>
        </r>
        <r>
          <rPr>
            <sz val="8"/>
            <rFont val="Tahoma"/>
            <family val="0"/>
          </rPr>
          <t>сдать экзамен до 01.05.2012!</t>
        </r>
      </text>
    </comment>
    <comment ref="AB18" authorId="0">
      <text>
        <r>
          <rPr>
            <sz val="8"/>
            <rFont val="Tahoma"/>
            <family val="0"/>
          </rPr>
          <t>29.03.2012
Тут крыть нечем</t>
        </r>
      </text>
    </comment>
    <comment ref="AB19" authorId="0">
      <text>
        <r>
          <rPr>
            <sz val="8"/>
            <rFont val="Tahoma"/>
            <family val="0"/>
          </rPr>
          <t>29.03.2012
И здесь тоже  - крыть нечем</t>
        </r>
      </text>
    </comment>
    <comment ref="AB20" authorId="0">
      <text>
        <r>
          <rPr>
            <sz val="8"/>
            <rFont val="Tahoma"/>
            <family val="0"/>
          </rPr>
          <t>29.03.2012
100% посещение + ДТ дают основания выдать благоприятный прогноз</t>
        </r>
      </text>
    </comment>
    <comment ref="AB21" authorId="0">
      <text>
        <r>
          <rPr>
            <sz val="8"/>
            <rFont val="Tahoma"/>
            <family val="0"/>
          </rPr>
          <t>29.03.2012
1 пропуск. 
Кому как, а для Верховного главнокомандующего это уже тревожный звоночек.. 
На ковер пока не вызваем, но на карандаш возьмем</t>
        </r>
      </text>
    </comment>
    <comment ref="AB22" authorId="0">
      <text>
        <r>
          <rPr>
            <sz val="8"/>
            <rFont val="Tahoma"/>
            <family val="0"/>
          </rPr>
          <t>29.03.2012
2 пропуска.  Симптом.. 
Но Максим экзамен сдать ,конечно же, может. 
Сомнений нет. Вот только - будет ли?</t>
        </r>
      </text>
    </comment>
    <comment ref="AB23" authorId="0">
      <text>
        <r>
          <rPr>
            <sz val="8"/>
            <rFont val="Tahoma"/>
            <family val="0"/>
          </rPr>
          <t xml:space="preserve">29.03.2012
Алина, как и Лейсан, к бою готова. 
Ловить ее будет, конечно, трудно.  
Но вполне даже возможно.. 
</t>
        </r>
      </text>
    </comment>
    <comment ref="AB24" authorId="0">
      <text>
        <r>
          <rPr>
            <sz val="8"/>
            <rFont val="Tahoma"/>
            <family val="0"/>
          </rPr>
          <t xml:space="preserve">29.03.2012
Основания: 
100% посещение по году  + ДТ + 3ЛР
</t>
        </r>
      </text>
    </comment>
    <comment ref="AB25" authorId="0">
      <text>
        <r>
          <rPr>
            <sz val="8"/>
            <rFont val="Tahoma"/>
            <family val="0"/>
          </rPr>
          <t xml:space="preserve">29.03.2012
Основания: 
100% посещение по году  + ДТ + 3ЛР
Похоже, дохлый номер. Все равно не догонишь.. </t>
        </r>
      </text>
    </comment>
    <comment ref="AB26" authorId="0">
      <text>
        <r>
          <rPr>
            <sz val="8"/>
            <rFont val="Tahoma"/>
            <family val="0"/>
          </rPr>
          <t xml:space="preserve">29.03.2012
Основания: 
100% посещение по году  + ДТ + 1ЛР
Моя охотничья интуиция подсказывает: 
он должен где-то попасться! </t>
        </r>
      </text>
    </comment>
    <comment ref="AB27" authorId="0">
      <text>
        <r>
          <rPr>
            <sz val="8"/>
            <rFont val="Tahoma"/>
            <family val="0"/>
          </rPr>
          <t xml:space="preserve">29.03.2012
2 пропуска? - что бы это значило? 
На сплав вроде бы еще рано… 
А Новый Год встречать уже поздно.. 
Короче, в загуле парень.. 
</t>
        </r>
      </text>
    </comment>
    <comment ref="AB28" authorId="0">
      <text>
        <r>
          <rPr>
            <sz val="8"/>
            <rFont val="Tahoma"/>
            <family val="0"/>
          </rPr>
          <t xml:space="preserve">29.03.2012
Основания: 
100% посещение по году  + ДТ 
Хитрый.. Осторожный.. Прям как лещ.. 
Нужно брать такого на утреннем клеве.. Пока не проснулся.. </t>
        </r>
      </text>
    </comment>
    <comment ref="AB29" authorId="0">
      <text>
        <r>
          <rPr>
            <sz val="8"/>
            <rFont val="Tahoma"/>
            <family val="0"/>
          </rPr>
          <t xml:space="preserve">29.03.2012
Похоже, Руслан не хочет на марш-бросок с полной боевой выкладкой… Но и лабы несдает.. И даже ДТ нету! 
В общем, похоже, колеблется.. То ли туда, то ли сюда… 
Поживем-увидим.. </t>
        </r>
      </text>
    </comment>
    <comment ref="AB30" authorId="0">
      <text>
        <r>
          <rPr>
            <sz val="8"/>
            <rFont val="Tahoma"/>
            <family val="0"/>
          </rPr>
          <t xml:space="preserve">29.03.2012
Айбулат пока на пры вроде бы ходит.. Ежели так, тады экзамен сдаст.. Но если опять увидит где-то чего-то… В общем, прогноз осторожно-благоприятный.. </t>
        </r>
      </text>
    </comment>
    <comment ref="AB31" authorId="0">
      <text>
        <r>
          <rPr>
            <sz val="8"/>
            <rFont val="Tahoma"/>
            <family val="0"/>
          </rPr>
          <t xml:space="preserve">29.03.2012
1 пропуск и нет ДТ
Парень находится в зоне риска… А ведь 
19.01.2012 переведен на 
усиленный режим. За каждый пропуск дополнительная лаба. 
Наверное, ему в крови адреналина не хватает.. 
В смысле: хочется поискать приключений на свою собвтвенную...  Ежели так, - на здоровье! 
</t>
        </r>
      </text>
    </comment>
    <comment ref="AB32" authorId="0">
      <text>
        <r>
          <rPr>
            <sz val="8"/>
            <rFont val="Tahoma"/>
            <family val="0"/>
          </rPr>
          <t xml:space="preserve">29.03.2012
Вот, хмырь! 
100% по году.. И сидит тихо.. 
Даже ДТ нет.. То ли хитрит, то ли в тину ушел.. 
Надо его оттуда выковыривать как-то.. В чувство приводить.. Активизировать имунную систему.. 
</t>
        </r>
      </text>
    </comment>
    <comment ref="AB33" authorId="0">
      <text>
        <r>
          <rPr>
            <sz val="8"/>
            <rFont val="Tahoma"/>
            <family val="0"/>
          </rPr>
          <t xml:space="preserve">29.03.2012
М-да уж… Сказать просто нечего.. 
Скоро уйдет в автоматчицы.. </t>
        </r>
      </text>
    </comment>
    <comment ref="AB34" authorId="0">
      <text>
        <r>
          <rPr>
            <sz val="8"/>
            <rFont val="Tahoma"/>
            <family val="0"/>
          </rPr>
          <t xml:space="preserve">29.03.2012
100% по году + ДТ
Все на месте. Все есть.. Но чего-то все таки не хватает.. Может быть, Линары?  
Мне кажется, пинка хорошего ему не хватает, чтобы экзамен поскорее сдал и занялся более серьезными делами. По ба… там или по пи.. Или хотя бы просто в кино.. </t>
        </r>
      </text>
    </comment>
    <comment ref="AB35" authorId="0">
      <text>
        <r>
          <rPr>
            <sz val="8"/>
            <rFont val="Tahoma"/>
            <family val="0"/>
          </rPr>
          <t>29.03.2012
В трех шагах от автомата: РГР+ДЗ+Тест</t>
        </r>
      </text>
    </comment>
    <comment ref="B27" authorId="0">
      <text>
        <r>
          <rPr>
            <sz val="8"/>
            <rFont val="Tahoma"/>
            <family val="0"/>
          </rPr>
          <t xml:space="preserve">30.03.2012
Ушел на сплав и не вернулся… 
Зимняя сессия - это поркуче Кысыка бывает… 
Ничего… Надеюсь, осенью его душа возродится как птица Феникс из пепла.. </t>
        </r>
      </text>
    </comment>
    <comment ref="K17" authorId="0">
      <text>
        <r>
          <rPr>
            <sz val="8"/>
            <rFont val="Tahoma"/>
            <family val="0"/>
          </rPr>
          <t>30.03.2012
ОК без замечаний</t>
        </r>
      </text>
    </comment>
    <comment ref="J17" authorId="0">
      <text>
        <r>
          <rPr>
            <sz val="8"/>
            <rFont val="Tahoma"/>
            <family val="0"/>
          </rPr>
          <t xml:space="preserve">30.03.2012
В пятой программе наврал в производной 
В четвертой сомнительно со сходимостью
Принято как последняяя лаба </t>
        </r>
      </text>
    </comment>
    <comment ref="T18" authorId="0">
      <text>
        <r>
          <rPr>
            <sz val="8"/>
            <rFont val="Tahoma"/>
            <family val="0"/>
          </rPr>
          <t xml:space="preserve">30.03.2012 
Первая весенняя консультация по информатике 
в группе БСТ-11-01  в ауд. 1-440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26
Тест сдан
Распределение правильных ответов по разделам теста 3443453
Перлы
1ю19-2 !
3.30-4
4.19-1 Убить мало
За правильный ответ на 6.38 амнистия по 4.19
Выписной эпикриз
Можно не убивать.... Пусть живет.. 
Тест сдан без последствий
</t>
        </r>
      </text>
    </comment>
    <comment ref="R18" authorId="0">
      <text>
        <r>
          <rPr>
            <sz val="8"/>
            <rFont val="Tahoma"/>
            <family val="0"/>
          </rPr>
          <t>10.04.2012
Принято с учетом досрочной сдачи теста и всего прочего
30.03.2012
Ох, и хитер бобер оказался этот Джамалутдин! 
Перед тем как писать тест, на кон РГР не поставил, а потом стал просить автомат по РГР… 
После некоторых раздумий принято решение: 
С учетом результата решенного теста (26 при 2 перлах) 
автомат по РГР выдать при условии, что в понедельник 
Джамалутдин принесет выполненое ДЗ по теме 2</t>
        </r>
      </text>
    </comment>
    <comment ref="T6" authorId="0">
      <text>
        <r>
          <rPr>
            <sz val="8"/>
            <rFont val="Tahoma"/>
            <family val="0"/>
          </rPr>
          <t xml:space="preserve">03.04.2012 
Лабораторное занятие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63 минуты 
Режим сдачи теста - </t>
        </r>
        <r>
          <rPr>
            <i/>
            <sz val="8"/>
            <rFont val="Tahoma"/>
            <family val="2"/>
          </rPr>
          <t>льготный</t>
        </r>
        <r>
          <rPr>
            <sz val="8"/>
            <rFont val="Tahoma"/>
            <family val="0"/>
          </rPr>
          <t xml:space="preserve">
Количество ответов 35
Из них правильных ответов  27
Тест сдан
Распределение правильных ответов по разделам теста 3534525
Перлы
1.38-1 Мяу
1.83-4 Не-а!
3.24-3 Что-о?.... 
3.85-2 (ЛР3!!!)
6.40-1 Правда?
6.57-1 К стенке его! 
Результаты:
Итого 6 перлов. Но... Надо сказать, правильно ответил на 4.38, 5.39, 6.9 и 6.24. Так что 4 перла долой. Итого 2 перла. 
Ну, ладно, за это его можно и не бить.. А за что тогогда нужно? 
Самое главное: парень попался.. 63 минуты!
Это означает, он попал в лапы безжалостного преподавтаеля. На его полное умотрение (читай - растерзание). Что будем делать с ним? 
Смотрим осень...  М-да уж... Если бы не девушки, был бы просто... Характер стойкий, нордичекий, в связях, порочащих его, замечен не был.. И BASIC сечет, надос скать, в отличие от Валеева Гали... 
Переходим на доску объявлений... 
</t>
        </r>
      </text>
    </comment>
    <comment ref="U29" authorId="0">
      <text>
        <r>
          <rPr>
            <sz val="8"/>
            <rFont val="Tahoma"/>
            <family val="0"/>
          </rPr>
          <t>03.04.2012
Выбрано ДЗ по теме 5 
Поиск минимума функции многих переменых</t>
        </r>
      </text>
    </comment>
    <comment ref="U35" authorId="0">
      <text>
        <r>
          <rPr>
            <sz val="8"/>
            <rFont val="Tahoma"/>
            <family val="0"/>
          </rPr>
          <t>03.04.2012
Выбрано ДЗ по теме 1 
Вычисление определённого интеграла</t>
        </r>
      </text>
    </comment>
    <comment ref="U10" authorId="0">
      <text>
        <r>
          <rPr>
            <sz val="8"/>
            <rFont val="Tahoma"/>
            <family val="0"/>
          </rPr>
          <t>03.04.2012
Выбрано ДЗ по теме 3 
Решение обыкновенного дифференциального уравнения</t>
        </r>
      </text>
    </comment>
    <comment ref="U15" authorId="0">
      <text>
        <r>
          <rPr>
            <sz val="8"/>
            <rFont val="Tahoma"/>
            <family val="0"/>
          </rPr>
          <t>03.04.2012
Выбрано ДЗ по теме 3 
Решение обыкновенного дифференциального уравнения</t>
        </r>
      </text>
    </comment>
    <comment ref="U20" authorId="0">
      <text>
        <r>
          <rPr>
            <sz val="8"/>
            <rFont val="Tahoma"/>
            <family val="0"/>
          </rPr>
          <t>03.04.2012
Выбрано ДЗ по теме 4 
Решение системы линейных уравнений</t>
        </r>
      </text>
    </comment>
    <comment ref="E5" authorId="0">
      <text>
        <r>
          <rPr>
            <sz val="8"/>
            <rFont val="Tahoma"/>
            <family val="0"/>
          </rPr>
          <t xml:space="preserve">03.04.2012
ОК - СШ
</t>
        </r>
      </text>
    </comment>
    <comment ref="F5" authorId="0">
      <text>
        <r>
          <rPr>
            <sz val="8"/>
            <rFont val="Tahoma"/>
            <family val="0"/>
          </rPr>
          <t>03.04.2012
ОК - СШ</t>
        </r>
      </text>
    </comment>
    <comment ref="G5" authorId="0">
      <text>
        <r>
          <rPr>
            <sz val="8"/>
            <rFont val="Tahoma"/>
            <family val="0"/>
          </rPr>
          <t>03.04.2012
ОК - СШ</t>
        </r>
      </text>
    </comment>
    <comment ref="E34" authorId="0">
      <text>
        <r>
          <rPr>
            <sz val="8"/>
            <rFont val="Tahoma"/>
            <family val="0"/>
          </rPr>
          <t xml:space="preserve">03.04.2012
ОК - СШ
</t>
        </r>
      </text>
    </comment>
    <comment ref="F34" authorId="0">
      <text>
        <r>
          <rPr>
            <sz val="8"/>
            <rFont val="Tahoma"/>
            <family val="0"/>
          </rPr>
          <t>03.04.2012
ОК - СШ</t>
        </r>
      </text>
    </comment>
    <comment ref="G34" authorId="0">
      <text>
        <r>
          <rPr>
            <sz val="8"/>
            <rFont val="Tahoma"/>
            <family val="0"/>
          </rPr>
          <t>03.04.2012
ОК - СШ</t>
        </r>
      </text>
    </comment>
    <comment ref="I34" authorId="0">
      <text>
        <r>
          <rPr>
            <sz val="8"/>
            <rFont val="Tahoma"/>
            <family val="0"/>
          </rPr>
          <t>03.04.2012
ОК - СШ</t>
        </r>
      </text>
    </comment>
    <comment ref="J34" authorId="0">
      <text>
        <r>
          <rPr>
            <sz val="8"/>
            <rFont val="Tahoma"/>
            <family val="0"/>
          </rPr>
          <t>03.04.2012
ОК - СШ</t>
        </r>
      </text>
    </comment>
    <comment ref="K34" authorId="0">
      <text>
        <r>
          <rPr>
            <sz val="8"/>
            <rFont val="Tahoma"/>
            <family val="0"/>
          </rPr>
          <t>03.04.2012
ОК - СШ</t>
        </r>
      </text>
    </comment>
    <comment ref="J6" authorId="0">
      <text>
        <r>
          <rPr>
            <sz val="8"/>
            <rFont val="Tahoma"/>
            <family val="0"/>
          </rPr>
          <t>03.04.2012
Наврал по-мелкому в программе 1</t>
        </r>
      </text>
    </comment>
    <comment ref="K6" authorId="0">
      <text>
        <r>
          <rPr>
            <sz val="8"/>
            <rFont val="Tahoma"/>
            <family val="0"/>
          </rPr>
          <t>03.04.2012
ОК без замечаний</t>
        </r>
      </text>
    </comment>
    <comment ref="E29" authorId="0">
      <text>
        <r>
          <rPr>
            <sz val="8"/>
            <rFont val="Tahoma"/>
            <family val="0"/>
          </rPr>
          <t xml:space="preserve">03.04.2012
ОК без замечаний
</t>
        </r>
      </text>
    </comment>
    <comment ref="F29" authorId="0">
      <text>
        <r>
          <rPr>
            <sz val="8"/>
            <rFont val="Tahoma"/>
            <family val="0"/>
          </rPr>
          <t>03.04.2012
ОК без замечаний</t>
        </r>
      </text>
    </comment>
    <comment ref="G29" authorId="0">
      <text>
        <r>
          <rPr>
            <sz val="8"/>
            <rFont val="Tahoma"/>
            <family val="0"/>
          </rPr>
          <t>03.04.2012
ОК без замечаний</t>
        </r>
      </text>
    </comment>
    <comment ref="I29" authorId="0">
      <text>
        <r>
          <rPr>
            <sz val="8"/>
            <rFont val="Tahoma"/>
            <family val="0"/>
          </rPr>
          <t>03.04.2012
ОК без замечаний</t>
        </r>
      </text>
    </comment>
    <comment ref="J29" authorId="0">
      <text>
        <r>
          <rPr>
            <sz val="8"/>
            <rFont val="Tahoma"/>
            <family val="0"/>
          </rPr>
          <t>03.04.2012
ОК без замечаний</t>
        </r>
      </text>
    </comment>
    <comment ref="K29" authorId="0">
      <text>
        <r>
          <rPr>
            <sz val="8"/>
            <rFont val="Tahoma"/>
            <family val="0"/>
          </rPr>
          <t>03.04.2012
ОК без замечаний</t>
        </r>
      </text>
    </comment>
    <comment ref="F26" authorId="0">
      <text>
        <r>
          <rPr>
            <sz val="8"/>
            <rFont val="Tahoma"/>
            <family val="0"/>
          </rPr>
          <t xml:space="preserve">03.04.2012
Похоже на правду. 
В смысле: сам всего добился.. </t>
        </r>
      </text>
    </comment>
    <comment ref="E10" authorId="0">
      <text>
        <r>
          <rPr>
            <sz val="8"/>
            <rFont val="Tahoma"/>
            <family val="0"/>
          </rPr>
          <t xml:space="preserve">03.04.2012
ОК - СШ
</t>
        </r>
      </text>
    </comment>
    <comment ref="F10" authorId="0">
      <text>
        <r>
          <rPr>
            <sz val="8"/>
            <rFont val="Tahoma"/>
            <family val="0"/>
          </rPr>
          <t>03.04.2012
ОК - СШ</t>
        </r>
      </text>
    </comment>
    <comment ref="G10" authorId="0">
      <text>
        <r>
          <rPr>
            <sz val="8"/>
            <rFont val="Tahoma"/>
            <family val="0"/>
          </rPr>
          <t>03.04.2012
ОК - СШ</t>
        </r>
      </text>
    </comment>
    <comment ref="I10" authorId="0">
      <text>
        <r>
          <rPr>
            <sz val="8"/>
            <rFont val="Tahoma"/>
            <family val="0"/>
          </rPr>
          <t>03.04.2012
ОК - СШ</t>
        </r>
      </text>
    </comment>
    <comment ref="K10" authorId="0">
      <text>
        <r>
          <rPr>
            <sz val="8"/>
            <rFont val="Tahoma"/>
            <family val="0"/>
          </rPr>
          <t>03.04.2012
ОК - СШ</t>
        </r>
      </text>
    </comment>
    <comment ref="J10" authorId="0">
      <text>
        <r>
          <rPr>
            <sz val="8"/>
            <rFont val="Tahoma"/>
            <family val="0"/>
          </rPr>
          <t xml:space="preserve">03.04.2012
Программа 5 ОК 
Остальные не ОК
На защиту
17.04.2012
Сдан новый отчет 
ОК - СШ </t>
        </r>
      </text>
    </comment>
    <comment ref="R10" authorId="0">
      <text>
        <r>
          <rPr>
            <sz val="8"/>
            <rFont val="Tahoma"/>
            <family val="0"/>
          </rPr>
          <t>03.04.2012
ОК - СШ</t>
        </r>
      </text>
    </comment>
    <comment ref="E23" authorId="0">
      <text>
        <r>
          <rPr>
            <sz val="8"/>
            <rFont val="Tahoma"/>
            <family val="0"/>
          </rPr>
          <t xml:space="preserve">03.04.2012
Адина решила, что 1/5x это x/5. Ладно! Пусть так и будет.. 
</t>
        </r>
      </text>
    </comment>
    <comment ref="I25" authorId="0">
      <text>
        <r>
          <rPr>
            <sz val="8"/>
            <rFont val="Tahoma"/>
            <family val="0"/>
          </rPr>
          <t>03.04.2012
Лилия+Линара=кранты преподавателю</t>
        </r>
      </text>
    </comment>
    <comment ref="J25" authorId="0">
      <text>
        <r>
          <rPr>
            <sz val="8"/>
            <rFont val="Tahoma"/>
            <family val="0"/>
          </rPr>
          <t>03.04.2012
Лилия+Линара=кранты преподавателю</t>
        </r>
      </text>
    </comment>
    <comment ref="K25" authorId="0">
      <text>
        <r>
          <rPr>
            <sz val="8"/>
            <rFont val="Tahoma"/>
            <family val="0"/>
          </rPr>
          <t>03.04.2012
Лилия+Линара=кранты преподавателю</t>
        </r>
      </text>
    </comment>
    <comment ref="I15" authorId="0">
      <text>
        <r>
          <rPr>
            <sz val="8"/>
            <rFont val="Tahoma"/>
            <family val="0"/>
          </rPr>
          <t>03.04.2012
Лилия+Линара=кранты преподавателю</t>
        </r>
      </text>
    </comment>
    <comment ref="J15" authorId="0">
      <text>
        <r>
          <rPr>
            <sz val="8"/>
            <rFont val="Tahoma"/>
            <family val="0"/>
          </rPr>
          <t>03.04.2012
Лилия+Линара=кранты преподавателю</t>
        </r>
      </text>
    </comment>
    <comment ref="K15" authorId="0">
      <text>
        <r>
          <rPr>
            <sz val="8"/>
            <rFont val="Tahoma"/>
            <family val="0"/>
          </rPr>
          <t>03.04.2012
Лилия+Линара=кранты преподавателю</t>
        </r>
      </text>
    </comment>
    <comment ref="E20" authorId="0">
      <text>
        <r>
          <rPr>
            <sz val="8"/>
            <rFont val="Tahoma"/>
            <family val="0"/>
          </rPr>
          <t xml:space="preserve">03.04.2012
ОК - СШ
</t>
        </r>
      </text>
    </comment>
    <comment ref="F20" authorId="0">
      <text>
        <r>
          <rPr>
            <sz val="8"/>
            <rFont val="Tahoma"/>
            <family val="0"/>
          </rPr>
          <t>03.04.2012
ОК - СШ</t>
        </r>
      </text>
    </comment>
    <comment ref="G20" authorId="0">
      <text>
        <r>
          <rPr>
            <sz val="8"/>
            <rFont val="Tahoma"/>
            <family val="0"/>
          </rPr>
          <t>03.04.2012
ОК - СШ</t>
        </r>
      </text>
    </comment>
    <comment ref="I20" authorId="0">
      <text>
        <r>
          <rPr>
            <sz val="8"/>
            <rFont val="Tahoma"/>
            <family val="0"/>
          </rPr>
          <t>03.04.2012
ОК - СШ</t>
        </r>
      </text>
    </comment>
    <comment ref="J20" authorId="0">
      <text>
        <r>
          <rPr>
            <sz val="8"/>
            <rFont val="Tahoma"/>
            <family val="0"/>
          </rPr>
          <t>03.04.2012
ОК - СШ</t>
        </r>
      </text>
    </comment>
    <comment ref="K20" authorId="0">
      <text>
        <r>
          <rPr>
            <sz val="8"/>
            <rFont val="Tahoma"/>
            <family val="0"/>
          </rPr>
          <t>03.04.2012
ОК - СШ</t>
        </r>
      </text>
    </comment>
    <comment ref="I6" authorId="0">
      <text>
        <r>
          <rPr>
            <sz val="8"/>
            <rFont val="Tahoma"/>
            <family val="0"/>
          </rPr>
          <t>03.04.2012
ОК без замечаний</t>
        </r>
      </text>
    </comment>
    <comment ref="G6" authorId="0">
      <text>
        <r>
          <rPr>
            <sz val="8"/>
            <rFont val="Tahoma"/>
            <family val="0"/>
          </rPr>
          <t xml:space="preserve">03.04.2012
Наврал в первой ветке как Троцкий ! 
Это разные вещи: 
a+b/(2x)  
(a+b)/2*x 
Принято как последняя лаба 
</t>
        </r>
      </text>
    </comment>
    <comment ref="I24" authorId="0">
      <text>
        <r>
          <rPr>
            <sz val="8"/>
            <rFont val="Tahoma"/>
            <family val="0"/>
          </rPr>
          <t>03.04.2012
ОК без замечаний</t>
        </r>
      </text>
    </comment>
    <comment ref="J24" authorId="0">
      <text>
        <r>
          <rPr>
            <sz val="8"/>
            <rFont val="Tahoma"/>
            <family val="0"/>
          </rPr>
          <t>03.04.2012
ОК без замечаний</t>
        </r>
      </text>
    </comment>
    <comment ref="K24" authorId="0">
      <text>
        <r>
          <rPr>
            <sz val="8"/>
            <rFont val="Tahoma"/>
            <family val="0"/>
          </rPr>
          <t>03.04.2012
ОК без замечаний</t>
        </r>
      </text>
    </comment>
    <comment ref="I5" authorId="0">
      <text>
        <r>
          <rPr>
            <sz val="8"/>
            <rFont val="Tahoma"/>
            <family val="0"/>
          </rPr>
          <t xml:space="preserve">03.04.2012
ОК - СШ
</t>
        </r>
      </text>
    </comment>
    <comment ref="J5" authorId="0">
      <text>
        <r>
          <rPr>
            <sz val="8"/>
            <rFont val="Tahoma"/>
            <family val="0"/>
          </rPr>
          <t>03.04.2012
ОК - СШ</t>
        </r>
      </text>
    </comment>
    <comment ref="K5" authorId="0">
      <text>
        <r>
          <rPr>
            <sz val="8"/>
            <rFont val="Tahoma"/>
            <family val="0"/>
          </rPr>
          <t>03.04.2012
ОК - СШ</t>
        </r>
      </text>
    </comment>
    <comment ref="E8" authorId="0">
      <text>
        <r>
          <rPr>
            <sz val="8"/>
            <rFont val="Tahoma"/>
            <family val="0"/>
          </rPr>
          <t xml:space="preserve">03.04.2012
ОК - СШ
</t>
        </r>
      </text>
    </comment>
    <comment ref="F8" authorId="0">
      <text>
        <r>
          <rPr>
            <sz val="8"/>
            <rFont val="Tahoma"/>
            <family val="0"/>
          </rPr>
          <t>03.04.2012
ОК - СШ</t>
        </r>
      </text>
    </comment>
    <comment ref="G8" authorId="0">
      <text>
        <r>
          <rPr>
            <sz val="8"/>
            <rFont val="Tahoma"/>
            <family val="0"/>
          </rPr>
          <t>03.04.2012
ОК - СШ</t>
        </r>
      </text>
    </comment>
    <comment ref="I8" authorId="0">
      <text>
        <r>
          <rPr>
            <sz val="8"/>
            <rFont val="Tahoma"/>
            <family val="0"/>
          </rPr>
          <t>03.04.2012
ОК - СШ</t>
        </r>
      </text>
    </comment>
    <comment ref="V19" authorId="0">
      <text>
        <r>
          <rPr>
            <sz val="8"/>
            <rFont val="Tahoma"/>
            <family val="0"/>
          </rPr>
          <t>03.04.2012
Расул домашку сдал! 
Преподаватель домашку принял!!</t>
        </r>
      </text>
    </comment>
    <comment ref="U8" authorId="0">
      <text>
        <r>
          <rPr>
            <sz val="8"/>
            <rFont val="Tahoma"/>
            <family val="0"/>
          </rPr>
          <t>04.04.2012
Выбрано ДЗ по теме 7 
Методы идентификации модели вида y=a+bx^c</t>
        </r>
      </text>
    </comment>
    <comment ref="K8" authorId="0">
      <text>
        <r>
          <rPr>
            <sz val="8"/>
            <rFont val="Tahoma"/>
            <family val="0"/>
          </rPr>
          <t>04.04.2012
Excel мимо кассы. 
Остальное ОК</t>
        </r>
      </text>
    </comment>
    <comment ref="J8" authorId="0">
      <text>
        <r>
          <rPr>
            <sz val="8"/>
            <rFont val="Tahoma"/>
            <family val="0"/>
          </rPr>
          <t>04.04.2012
Вранье во второй программе, зато Excel в полном ажуре 
Программа 4 сильно сомнительно-подзрительно
Принято как последняя лаба, сданная досрочно</t>
        </r>
      </text>
    </comment>
    <comment ref="U17" authorId="0">
      <text>
        <r>
          <rPr>
            <sz val="8"/>
            <rFont val="Tahoma"/>
            <family val="0"/>
          </rPr>
          <t>04.04.2012
Выбрано ДЗ по теме 4 
Решение системы линейных уравнений</t>
        </r>
      </text>
    </comment>
    <comment ref="U6" authorId="0">
      <text>
        <r>
          <rPr>
            <sz val="8"/>
            <rFont val="Tahoma"/>
            <family val="0"/>
          </rPr>
          <t>03.04.2012
Выбрано ДЗ по теме 2 
Решение системы нелинейных уравнений</t>
        </r>
      </text>
    </comment>
    <comment ref="U24" authorId="0">
      <text>
        <r>
          <rPr>
            <sz val="8"/>
            <rFont val="Tahoma"/>
            <family val="0"/>
          </rPr>
          <t>06.04.2012
Пацифист</t>
        </r>
      </text>
    </comment>
    <comment ref="V13" authorId="0">
      <text>
        <r>
          <rPr>
            <sz val="8"/>
            <rFont val="Tahoma"/>
            <family val="0"/>
          </rPr>
          <t xml:space="preserve">06.04.2012
Результат проверки сданного ДЗ: полный хоккей. 
Всех, у кого ДЗ по теме 2 не будет получаться, буду отправлять на консультацию к Ильдару </t>
        </r>
      </text>
    </comment>
    <comment ref="F12" authorId="0">
      <text>
        <r>
          <rPr>
            <sz val="8"/>
            <rFont val="Tahoma"/>
            <family val="0"/>
          </rPr>
          <t xml:space="preserve">06.04.2012
Принято с доппайком.
Комментарии на доске объявлений. </t>
        </r>
      </text>
    </comment>
    <comment ref="G12" authorId="0">
      <text>
        <r>
          <rPr>
            <sz val="8"/>
            <rFont val="Tahoma"/>
            <family val="0"/>
          </rPr>
          <t xml:space="preserve">06.04.2012
Принято с доппайком.
Комментарии на доске объявлений. </t>
        </r>
      </text>
    </comment>
    <comment ref="I12" authorId="0">
      <text>
        <r>
          <rPr>
            <sz val="8"/>
            <rFont val="Tahoma"/>
            <family val="0"/>
          </rPr>
          <t xml:space="preserve">06.04.2012
Принято с доппайком.
Комментарии на доске объявлений. </t>
        </r>
      </text>
    </comment>
    <comment ref="J12" authorId="0">
      <text>
        <r>
          <rPr>
            <sz val="8"/>
            <rFont val="Tahoma"/>
            <family val="0"/>
          </rPr>
          <t>06.04.2012
Нужно обратиться к преподавателю, чтобы вместе с ним исправить ошибки и получить свой законный доппаек</t>
        </r>
      </text>
    </comment>
    <comment ref="K12" authorId="0">
      <text>
        <r>
          <rPr>
            <sz val="8"/>
            <rFont val="Tahoma"/>
            <family val="0"/>
          </rPr>
          <t>06.04.2012
Нужно обратиться к преподавателю, чтобы вместе с ним исправить ошибки и получить свой законный доппаек</t>
        </r>
      </text>
    </comment>
    <comment ref="T13" authorId="0">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27 минут 
Режим сдачи теста - </t>
        </r>
        <r>
          <rPr>
            <i/>
            <sz val="8"/>
            <rFont val="Tahoma"/>
            <family val="2"/>
          </rPr>
          <t>льготный</t>
        </r>
        <r>
          <rPr>
            <sz val="8"/>
            <rFont val="Tahoma"/>
            <family val="0"/>
          </rPr>
          <t xml:space="preserve">
Количество ответов 22
Из них правильных ответов  26
Коэффициент К=1,3
ИТОГО 1,3*22=29
Тест сдан
Распределение правильных ответов по разделам теста 4445113
Перлы
5.55-2 МЯУ!
5.72-1 Ух, ты!
6.49-1 ?
Выписной эпикриз
Ушел!
</t>
        </r>
      </text>
    </comment>
    <comment ref="AF13" authorId="0">
      <text>
        <r>
          <rPr>
            <sz val="8"/>
            <rFont val="Tahoma"/>
            <family val="0"/>
          </rPr>
          <t xml:space="preserve">06.04.2012
Ушел!
</t>
        </r>
      </text>
    </comment>
    <comment ref="R13" authorId="0">
      <text>
        <r>
          <rPr>
            <sz val="8"/>
            <rFont val="Tahoma"/>
            <family val="0"/>
          </rPr>
          <t xml:space="preserve">06.04.2012
Автомат по РГР за 100% посещение по году </t>
        </r>
      </text>
    </comment>
    <comment ref="T35" authorId="0">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5443144
Перлы
5.69-1
Выписной эпикриз
И этот удрал! Воля к победе, ничего не попишешь... </t>
        </r>
      </text>
    </comment>
    <comment ref="T33" authorId="0">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30 минут 
Режим сдачи теста - </t>
        </r>
        <r>
          <rPr>
            <i/>
            <sz val="8"/>
            <rFont val="Tahoma"/>
            <family val="2"/>
          </rPr>
          <t>льготный</t>
        </r>
        <r>
          <rPr>
            <sz val="8"/>
            <rFont val="Tahoma"/>
            <family val="0"/>
          </rPr>
          <t xml:space="preserve">
Количество ответов 35
Из них правильных ответов  19
Распределение правильных ответов по разделам теста 3243313
Перлы
1.105-7 Мама!
2.82-5 Правда?
2.98-6 Это как?
6.99-2 Ой.. 
И что же теперь с ней делать? 
Долго думал, репу чесал и принял следующее решение: 
30 минут это грань. 
Коэффициент К=1,3
ИТОГО 1,3*22=25
Тест сдан
НО:
Количество перлов 4 тоже умножается на 1,3, в итоге 4*1,3= 5 перлов!!! А это уже наказуемо!! 
Поймать богиню охоты - это вам не шутки, Донна Жура! 
А придираться за 1 минуту - это как-то.. Несолидно.. 
А вот за то, что в файловой системе FAT16 для записи адреса одного файла выделяется Диана ответила 32 Кбайт, со сопокойной душой выдам ей ДЗ9 
Вычисление определенного интеграла (спецназ) 
</t>
        </r>
      </text>
    </comment>
    <comment ref="U5" authorId="0">
      <text>
        <r>
          <rPr>
            <sz val="8"/>
            <rFont val="Tahoma"/>
            <family val="0"/>
          </rPr>
          <t>06.04.2012
Выбрано ДЗ по теме 2 
Решение системы нелинейных уравнений</t>
        </r>
      </text>
    </comment>
    <comment ref="G26" authorId="0">
      <text>
        <r>
          <rPr>
            <sz val="8"/>
            <rFont val="Tahoma"/>
            <family val="0"/>
          </rPr>
          <t xml:space="preserve">06.04.2012
По результатам проверки принято решение: внести Сорокина Александра в группу неприкасаемых </t>
        </r>
      </text>
    </comment>
    <comment ref="I26" authorId="0">
      <text>
        <r>
          <rPr>
            <sz val="8"/>
            <rFont val="Tahoma"/>
            <family val="0"/>
          </rPr>
          <t xml:space="preserve">06.04.2012
Полный хоккей. Решение принято правильное: внести Сорокина Александра в группу неприкасаемых </t>
        </r>
      </text>
    </comment>
    <comment ref="V34" authorId="0">
      <text>
        <r>
          <rPr>
            <sz val="8"/>
            <rFont val="Tahoma"/>
            <family val="0"/>
          </rPr>
          <t xml:space="preserve">06.04.2012
Автоат по ДЗ за осенний бонус по MS Excel </t>
        </r>
      </text>
    </comment>
    <comment ref="T24" authorId="0">
      <text>
        <r>
          <rPr>
            <sz val="8"/>
            <rFont val="Tahoma"/>
            <family val="0"/>
          </rPr>
          <t xml:space="preserve">10.04.2012
Плановое занятие по информатике в БСТ-11-02 Вторая пара 1-334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5535343
Перлы
3.76-4 МАМА!
5.32-3 ???
5.58-8 ОГО!
Выписной эпикриз
3 перла остаются безнаказанными 
Можно не убивать.... Пусть живет.. 
Тест сдан без последствий
К тому же единственный в группе, кто сумел сдать... </t>
        </r>
      </text>
    </comment>
    <comment ref="V24" authorId="0">
      <text>
        <r>
          <rPr>
            <sz val="8"/>
            <rFont val="Tahoma"/>
            <family val="0"/>
          </rPr>
          <t>10.04.2012
Рустем достал из осеннего журнала свой глубоко запрятанный бонус за УМК</t>
        </r>
      </text>
    </comment>
    <comment ref="AF24" authorId="0">
      <text>
        <r>
          <rPr>
            <sz val="8"/>
            <rFont val="Tahoma"/>
            <family val="0"/>
          </rPr>
          <t xml:space="preserve">10.04.2012
Он все таки решил тест.. </t>
        </r>
      </text>
    </comment>
    <comment ref="U26" authorId="0">
      <text>
        <r>
          <rPr>
            <sz val="8"/>
            <rFont val="Tahoma"/>
            <family val="0"/>
          </rPr>
          <t>10.04.2012
Выбрано ДЗ по теме 1 
Вычисление определённого интеграла</t>
        </r>
      </text>
    </comment>
    <comment ref="V28" authorId="0">
      <text>
        <r>
          <rPr>
            <sz val="8"/>
            <rFont val="Tahoma"/>
            <family val="0"/>
          </rPr>
          <t xml:space="preserve">10.04.2012
Альберт - скрытый жук! Не жулик, но жук… А как он кричал, как кричал! Но бонус с осени заныченный все ж таки достал… </t>
        </r>
      </text>
    </comment>
    <comment ref="V35" authorId="0">
      <text>
        <r>
          <rPr>
            <sz val="8"/>
            <rFont val="Tahoma"/>
            <family val="0"/>
          </rPr>
          <t xml:space="preserve">10.04.2012
Ух, он какой! У Гали в загашнике бонус оказался припрятанный! Запасливый, однако… И в то же время он и ДЗ сдал! Во, дает! Принято решение ДЗ принять, а бонус на РГР отправить.. </t>
        </r>
      </text>
    </comment>
    <comment ref="V6" authorId="0">
      <text>
        <r>
          <rPr>
            <sz val="8"/>
            <rFont val="Tahoma"/>
            <family val="0"/>
          </rPr>
          <t xml:space="preserve">10.04.2012
Честно заставил TurboBASIC выводить на экран список группы на русском языке ,считывая его с текстового файла на жестком диске. </t>
        </r>
      </text>
    </comment>
    <comment ref="AF6" authorId="0">
      <text>
        <r>
          <rPr>
            <sz val="8"/>
            <rFont val="Tahoma"/>
            <family val="0"/>
          </rPr>
          <t xml:space="preserve">10.04.2012
Артур добил TurboBASIC! </t>
        </r>
      </text>
    </comment>
    <comment ref="V18" authorId="0">
      <text>
        <r>
          <rPr>
            <sz val="8"/>
            <rFont val="Tahoma"/>
            <family val="0"/>
          </rPr>
          <t xml:space="preserve">10.04.2012
В результате проверки выполненного Дажамалутлдином ДЗ 
предварительный диагноз "Хитер, бобер" подтвердился.  
На самом деле хитер.. Ох, и замутил же он в ДЗ по теме 2! 
MS Excel весьма правдоподобно. Скорее всего, даже правильно. 
Программа 1  Похожа на правду
Программа 2 Программа правдоподобна, но результа ее рбаоты Overflow. Нужно было подобрать параметры
Программа 3 В строке 250 плюс с минусом перепутал. Нужно было "+", а Джамалутдин своим волевым решением постановил: пусть будет "-"! 
И решение в итоге мимо кассы.. Но в целом все полный хоккей, если бы не эта мелочь.. 
Программа 4 Полный хоккей 
ИТОГО: 2 программы ОК, 2 программы просто не доведены до ума.. 
Ход решения правильный. Надрать бы ему уши, конечно... Прсто так.. Для порядка.. В то же время, победителей не судят! Две из 4 программ - это уже кое что... И по всем другим параметрам тоже полный ОК. 
Придется отпускать... </t>
        </r>
      </text>
    </comment>
    <comment ref="AF18" authorId="0">
      <text>
        <r>
          <rPr>
            <sz val="8"/>
            <rFont val="Tahoma"/>
            <family val="0"/>
          </rPr>
          <t>10.04.2012
Джамалутдин все ж таки добил ДЗ!</t>
        </r>
      </text>
    </comment>
    <comment ref="R35" authorId="0">
      <text>
        <r>
          <rPr>
            <sz val="8"/>
            <rFont val="Tahoma"/>
            <family val="0"/>
          </rPr>
          <t xml:space="preserve">10.04.2012
Валеев Гали Наилевич честные глаза не делает. Он просто все честно сдает. 
Вот и ДЗ честно сдал, а потом вспомнил про свой осеннийб онус. 
Преподаватель ДЗ принял, а бонус ушел на РГР. 
В итоге Гали выпущен на свободу… </t>
        </r>
      </text>
    </comment>
    <comment ref="AF35" authorId="0">
      <text>
        <r>
          <rPr>
            <sz val="8"/>
            <rFont val="Tahoma"/>
            <family val="0"/>
          </rPr>
          <t xml:space="preserve">10.04.2012
</t>
        </r>
      </text>
    </comment>
    <comment ref="G23" authorId="0">
      <text>
        <r>
          <rPr>
            <sz val="8"/>
            <rFont val="Tahoma"/>
            <family val="0"/>
          </rPr>
          <t xml:space="preserve">10.04.2012
Несмотря на то, что Алина принесла отчет 11.04.2012, поймать за хвост ее все равно не получилось.. </t>
        </r>
      </text>
    </comment>
    <comment ref="E28" authorId="0">
      <text>
        <r>
          <rPr>
            <sz val="8"/>
            <rFont val="Tahoma"/>
            <family val="0"/>
          </rPr>
          <t xml:space="preserve">17.04.2012
Исправленному верить!
10.04.2012
Ура, Альберт попался! Даде скобки не помогли!! 
А клялся, что не попадется! 
Ошибка, не скажу какая… </t>
        </r>
      </text>
    </comment>
    <comment ref="F28" authorId="0">
      <text>
        <r>
          <rPr>
            <sz val="8"/>
            <rFont val="Tahoma"/>
            <family val="0"/>
          </rPr>
          <t xml:space="preserve">18.04.2012
И здесь исправленному верить! 
10.04.2012
Попался, который кусался! Комментарии на доске объявлений. </t>
        </r>
      </text>
    </comment>
    <comment ref="G28" authorId="0">
      <text>
        <r>
          <rPr>
            <sz val="8"/>
            <rFont val="Tahoma"/>
            <family val="0"/>
          </rPr>
          <t xml:space="preserve">10.04.2012
Вот, блин, штанга… 
Увернулся! Ускользнул.. Верткий все таки.. Прыткий попался заяц.. </t>
        </r>
      </text>
    </comment>
    <comment ref="I28" authorId="0">
      <text>
        <r>
          <rPr>
            <sz val="8"/>
            <rFont val="Tahoma"/>
            <family val="0"/>
          </rPr>
          <t xml:space="preserve">10.04.2012
Просто полный хоккей. 
И сдал досрочно, аж не придраться.. </t>
        </r>
      </text>
    </comment>
    <comment ref="K28" authorId="0">
      <text>
        <r>
          <rPr>
            <sz val="8"/>
            <rFont val="Tahoma"/>
            <family val="0"/>
          </rPr>
          <t xml:space="preserve">10.04.2012
Мама мия! И не лень было ему производную эту считать? 
Ничего, полезно… Упражнение по математике, так сказать…  
Сил у него много, вся жизнь впереди! </t>
        </r>
      </text>
    </comment>
    <comment ref="J28" authorId="0">
      <text>
        <r>
          <rPr>
            <sz val="8"/>
            <rFont val="Tahoma"/>
            <family val="0"/>
          </rPr>
          <t xml:space="preserve">18.04.2012
И все таки он ее добил... 
10.04.2012
А вот в ЛР5 надо поговорить с товарищем отдельно… 
Excel  выглядит очень правдоподобно
Программа 1 ОК
Программа 2 ОК
Программа 3 ОК
Программа 4 а lambda не ввел! Повезло парню: условие сходимости, возможно, и не нарушено.. 
Программа 5 наврал.. Ой, наврал-то как... Но результат счета неверный честно представил... 
И что с ним теперь делать? 
Ладно, поскольку он и так уже попался на ЛР1,2, добьем вместе с ним и эту лабу... 
И, кстати, в програму 4 все таки нужно для порядка ввести lambda
</t>
        </r>
      </text>
    </comment>
    <comment ref="F23" authorId="0">
      <text>
        <r>
          <rPr>
            <sz val="8"/>
            <rFont val="Tahoma"/>
            <family val="0"/>
          </rPr>
          <t xml:space="preserve">10.04.2012
Нет, ребяты.. Я Алину поймать хочу! Но - не могу… Более того, придется еи ее в касту переводить. Просто крыть нечем. </t>
        </r>
      </text>
    </comment>
    <comment ref="I23" authorId="0">
      <text>
        <r>
          <rPr>
            <sz val="8"/>
            <rFont val="Tahoma"/>
            <family val="0"/>
          </rPr>
          <t xml:space="preserve">10.04.2012
Полный хоккей. 
</t>
        </r>
      </text>
    </comment>
    <comment ref="E11" authorId="0">
      <text>
        <r>
          <rPr>
            <sz val="8"/>
            <rFont val="Tahoma"/>
            <family val="0"/>
          </rPr>
          <t xml:space="preserve">10.04.2012
ОК - СШ
</t>
        </r>
      </text>
    </comment>
    <comment ref="F11" authorId="0">
      <text>
        <r>
          <rPr>
            <sz val="8"/>
            <rFont val="Tahoma"/>
            <family val="0"/>
          </rPr>
          <t>10.04.2012
ОК - СШ</t>
        </r>
      </text>
    </comment>
    <comment ref="G11" authorId="0">
      <text>
        <r>
          <rPr>
            <sz val="8"/>
            <rFont val="Tahoma"/>
            <family val="0"/>
          </rPr>
          <t>10.04.2012
ОК - СШ</t>
        </r>
      </text>
    </comment>
    <comment ref="I11" authorId="0">
      <text>
        <r>
          <rPr>
            <sz val="8"/>
            <rFont val="Tahoma"/>
            <family val="0"/>
          </rPr>
          <t>10.04.2012
ОК - СШ</t>
        </r>
      </text>
    </comment>
    <comment ref="V15" authorId="0">
      <text>
        <r>
          <rPr>
            <sz val="8"/>
            <rFont val="Tahoma"/>
            <family val="0"/>
          </rPr>
          <t xml:space="preserve">10.04.2012
Линара сдалась без замечаний… </t>
        </r>
      </text>
    </comment>
    <comment ref="K26" authorId="0">
      <text>
        <r>
          <rPr>
            <sz val="8"/>
            <rFont val="Tahoma"/>
            <family val="0"/>
          </rPr>
          <t>10.04.2012
ОК без замечаний</t>
        </r>
      </text>
    </comment>
    <comment ref="J26" authorId="0">
      <text>
        <r>
          <rPr>
            <sz val="8"/>
            <rFont val="Tahoma"/>
            <family val="0"/>
          </rPr>
          <t>10.04.2012
Excel ОК 
Программа 1 глюк
Программа 2 ОК
Программа 3 ОК
Программа 4 тоже ОК!"
Программа 5 опять ОК</t>
        </r>
      </text>
    </comment>
    <comment ref="E30" authorId="0">
      <text>
        <r>
          <rPr>
            <sz val="8"/>
            <rFont val="Tahoma"/>
            <family val="0"/>
          </rPr>
          <t xml:space="preserve">10.04.2012
Полный хоккей и не СШ! 
</t>
        </r>
      </text>
    </comment>
    <comment ref="K30" authorId="0">
      <text>
        <r>
          <rPr>
            <sz val="8"/>
            <rFont val="Tahoma"/>
            <family val="0"/>
          </rPr>
          <t>10.04.2012
И здесь ОК без замечаний и не СШ!</t>
        </r>
      </text>
    </comment>
    <comment ref="E31" authorId="0">
      <text>
        <r>
          <rPr>
            <sz val="8"/>
            <rFont val="Tahoma"/>
            <family val="0"/>
          </rPr>
          <t xml:space="preserve">10.04.2012
ОК - СШ
</t>
        </r>
      </text>
    </comment>
    <comment ref="F31" authorId="0">
      <text>
        <r>
          <rPr>
            <sz val="8"/>
            <rFont val="Tahoma"/>
            <family val="0"/>
          </rPr>
          <t>10.04.2012
ОК - СШ</t>
        </r>
      </text>
    </comment>
    <comment ref="G31" authorId="0">
      <text>
        <r>
          <rPr>
            <sz val="8"/>
            <rFont val="Tahoma"/>
            <family val="0"/>
          </rPr>
          <t>10.04.2012
ОК - СШ</t>
        </r>
      </text>
    </comment>
    <comment ref="I31" authorId="0">
      <text>
        <r>
          <rPr>
            <sz val="8"/>
            <rFont val="Tahoma"/>
            <family val="0"/>
          </rPr>
          <t>10.04.2012
ОК - СШ</t>
        </r>
      </text>
    </comment>
    <comment ref="J31" authorId="0">
      <text>
        <r>
          <rPr>
            <sz val="8"/>
            <rFont val="Tahoma"/>
            <family val="0"/>
          </rPr>
          <t>10.04.2012
ОК - СШ</t>
        </r>
      </text>
    </comment>
    <comment ref="K31" authorId="0">
      <text>
        <r>
          <rPr>
            <sz val="8"/>
            <rFont val="Tahoma"/>
            <family val="0"/>
          </rPr>
          <t>10.04.2012
ОК - СШ</t>
        </r>
      </text>
    </comment>
    <comment ref="T25" authorId="0">
      <text>
        <r>
          <rPr>
            <sz val="8"/>
            <rFont val="Tahoma"/>
            <family val="0"/>
          </rPr>
          <t xml:space="preserve">13.04.2012 5-я пара 1-438 
Пятница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35 минут 
Режим сдачи теста - </t>
        </r>
        <r>
          <rPr>
            <i/>
            <sz val="8"/>
            <rFont val="Tahoma"/>
            <family val="2"/>
          </rPr>
          <t>льготный</t>
        </r>
        <r>
          <rPr>
            <sz val="8"/>
            <rFont val="Tahoma"/>
            <family val="0"/>
          </rPr>
          <t xml:space="preserve">
Количество ответов 35
Из них правильных ответов  29
Тест  сдан
Распределение правильных ответов по разделам теста 4533545
Перлы
1.18-5 МЯУ!
3.27-5 Не понял..
Выписной эпикриз
Тест  сдан 
</t>
        </r>
      </text>
    </comment>
    <comment ref="AF25" authorId="0">
      <text>
        <r>
          <rPr>
            <sz val="8"/>
            <rFont val="Tahoma"/>
            <family val="0"/>
          </rPr>
          <t xml:space="preserve">13.04.2012
Голосок тихий… 
А сама.. 
В тихом омуте… 
</t>
        </r>
      </text>
    </comment>
    <comment ref="U23" authorId="0">
      <text>
        <r>
          <rPr>
            <sz val="8"/>
            <rFont val="Tahoma"/>
            <family val="0"/>
          </rPr>
          <t>13.04.2012
Выбрано ДЗ по теме 2 
Решение системы нелинейных уравнений</t>
        </r>
      </text>
    </comment>
    <comment ref="K23" authorId="0">
      <text>
        <r>
          <rPr>
            <sz val="8"/>
            <rFont val="Tahoma"/>
            <family val="0"/>
          </rPr>
          <t xml:space="preserve">13.04.2012
Просто полный хоккей.. </t>
        </r>
      </text>
    </comment>
    <comment ref="J23" authorId="0">
      <text>
        <r>
          <rPr>
            <sz val="8"/>
            <rFont val="Tahoma"/>
            <family val="0"/>
          </rPr>
          <t xml:space="preserve">13.04.2012
Люди! Дайте хоть здесь покомментировать! .. Ее же все равно уже не догоню.. 
MS Excel: увы, ОК
Программа 1 Есть контакт! Попалась Алиночка! 
Программа 2 Не попалась  
Программа 3 Не попалась 
Программа 4 повезло девчонке с вариантом.. 
Программа 5 И не лень было производную считать? 
Придется отпускать... </t>
        </r>
      </text>
    </comment>
    <comment ref="G30" authorId="0">
      <text>
        <r>
          <rPr>
            <sz val="8"/>
            <rFont val="Tahoma"/>
            <family val="0"/>
          </rPr>
          <t>13.04.2012
полный ОК кроме срока сдачи отчета 
Не СШ!</t>
        </r>
      </text>
    </comment>
    <comment ref="I30" authorId="0">
      <text>
        <r>
          <rPr>
            <sz val="8"/>
            <rFont val="Tahoma"/>
            <family val="0"/>
          </rPr>
          <t>13.04.2012
Полный хоккей 
Не СШ!</t>
        </r>
      </text>
    </comment>
    <comment ref="U11" authorId="0">
      <text>
        <r>
          <rPr>
            <sz val="8"/>
            <rFont val="Tahoma"/>
            <family val="0"/>
          </rPr>
          <t>13.04.2012
Выбрано ДЗ по теме 3 
Решение обыкновенного дифференциального уравнения</t>
        </r>
      </text>
    </comment>
    <comment ref="J11" authorId="0">
      <text>
        <r>
          <rPr>
            <sz val="8"/>
            <rFont val="Tahoma"/>
            <family val="0"/>
          </rPr>
          <t>13.04.2012
ОК - СШ</t>
        </r>
      </text>
    </comment>
    <comment ref="K11" authorId="0">
      <text>
        <r>
          <rPr>
            <sz val="8"/>
            <rFont val="Tahoma"/>
            <family val="0"/>
          </rPr>
          <t>13.04.2012
ОК - СШ</t>
        </r>
      </text>
    </comment>
    <comment ref="J30" authorId="0">
      <text>
        <r>
          <rPr>
            <sz val="8"/>
            <rFont val="Tahoma"/>
            <family val="0"/>
          </rPr>
          <t xml:space="preserve">16.04.2012
полный ОК - не СШ! </t>
        </r>
      </text>
    </comment>
    <comment ref="F30" authorId="0">
      <text>
        <r>
          <rPr>
            <sz val="8"/>
            <rFont val="Tahoma"/>
            <family val="0"/>
          </rPr>
          <t>16.04.2012
полный ОК кроме срока сдачи отчета 
Не СШ!</t>
        </r>
      </text>
    </comment>
    <comment ref="T28" authorId="0">
      <text>
        <r>
          <rPr>
            <sz val="8"/>
            <rFont val="Tahoma"/>
            <family val="0"/>
          </rPr>
          <t xml:space="preserve">17.04.2012 1-я пара 1-334 
Вторник, вторая пара ЛЗ по информатике в группе БСТ-11-02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25
Распределение правильных ответов по разделам теста 3534433
Перлы
8 шт
Выписной эпикриз
Тест сдан. 
</t>
        </r>
      </text>
    </comment>
    <comment ref="T10" authorId="0">
      <text>
        <r>
          <rPr>
            <sz val="8"/>
            <rFont val="Tahoma"/>
            <family val="0"/>
          </rPr>
          <t xml:space="preserve">24.04.2012
Принято решение поставить 24у: если ДЗ10 будет не СШ И выполнено правильно, тест засчитать
17.04.2012 
Вторая попытка шиндлериста Эльдара 
Результат 23 при 5 перлах. 
За одно только 8 бит с слове "байт" уже можно выдать ДЗ9. 
100% посещения по году нет 
Допуск к тесту после сдачи ДЗ9+ДЗ10
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70 минут 
Режим сдачи теста - </t>
        </r>
        <r>
          <rPr>
            <i/>
            <sz val="8"/>
            <rFont val="Tahoma"/>
            <family val="2"/>
          </rPr>
          <t>льготный</t>
        </r>
        <r>
          <rPr>
            <sz val="8"/>
            <rFont val="Tahoma"/>
            <family val="0"/>
          </rPr>
          <t xml:space="preserve">
Количество ответов 35
Из них правильных ответов  21
Коэффициент К=0,7
Итого 0,7*21=15
Тест не сдан
Распределение правильных ответов по разделам теста 2533314
Перлы
1.7-6 Мама... 
5.18-1 Ой.. 
6.19-1 ???
Выписной эпикриз
21 при 3 перлах за 70 минут... Гм-гм.. 
Смотрим подвиги. 
И все бы ничего, но Эльдар у нас входит в список Шиндлера! 
А это означает, что мимо ДЗ10 он никак пролететь не может.  
</t>
        </r>
      </text>
    </comment>
    <comment ref="R28" authorId="0">
      <text>
        <r>
          <rPr>
            <sz val="8"/>
            <rFont val="Tahoma"/>
            <family val="0"/>
          </rPr>
          <t xml:space="preserve">18.04.2012
Автомат по РГР : 100% посещение по году </t>
        </r>
      </text>
    </comment>
    <comment ref="U31" authorId="0">
      <text>
        <r>
          <rPr>
            <sz val="8"/>
            <rFont val="Tahoma"/>
            <family val="0"/>
          </rPr>
          <t>17.04.2012
Выбрано ДЗ по теме 3 
Решение обыкновенного дифференциального уравнения</t>
        </r>
      </text>
    </comment>
    <comment ref="U30" authorId="0">
      <text>
        <r>
          <rPr>
            <sz val="8"/>
            <rFont val="Tahoma"/>
            <family val="0"/>
          </rPr>
          <t>17.04.2012
Выбрано ДЗ по теме 1 
Вычисление определённого интеграла</t>
        </r>
      </text>
    </comment>
    <comment ref="B22" authorId="0">
      <text>
        <r>
          <rPr>
            <sz val="8"/>
            <rFont val="Tahoma"/>
            <family val="0"/>
          </rPr>
          <t>17.04.2012
Предъявлена справка о пропуске занятий по болезни с 12.03.2012 по 12.04.2012</t>
        </r>
      </text>
    </comment>
    <comment ref="V10" authorId="0">
      <text>
        <r>
          <rPr>
            <sz val="8"/>
            <rFont val="Tahoma"/>
            <family val="0"/>
          </rPr>
          <t xml:space="preserve">17.04.2012
Гарифуллин Эльдар ДЗ сдал 
Преподаватель ДЗ принял </t>
        </r>
      </text>
    </comment>
    <comment ref="AF28" authorId="0">
      <text>
        <r>
          <rPr>
            <sz val="8"/>
            <rFont val="Tahoma"/>
            <family val="0"/>
          </rPr>
          <t xml:space="preserve">17.04.2012
И все таки он попался! 
</t>
        </r>
      </text>
    </comment>
    <comment ref="V26" authorId="0">
      <text>
        <r>
          <rPr>
            <sz val="8"/>
            <rFont val="Tahoma"/>
            <family val="0"/>
          </rPr>
          <t xml:space="preserve">17.04.2012
Сорокин Александр ДЗ-то сдал.. 
А за тест ему еще преджстоит ответить.. </t>
        </r>
      </text>
    </comment>
    <comment ref="R26" authorId="0">
      <text>
        <r>
          <rPr>
            <sz val="8"/>
            <rFont val="Tahoma"/>
            <family val="0"/>
          </rPr>
          <t>17.04.2012
ОК - СШ 
Вывод из КН</t>
        </r>
      </text>
    </comment>
    <comment ref="R5" authorId="0">
      <text>
        <r>
          <rPr>
            <sz val="8"/>
            <rFont val="Tahoma"/>
            <family val="0"/>
          </rPr>
          <t xml:space="preserve">17.04.2012
Принято без замечаний </t>
        </r>
      </text>
    </comment>
    <comment ref="V5" authorId="0">
      <text>
        <r>
          <rPr>
            <sz val="8"/>
            <rFont val="Tahoma"/>
            <family val="0"/>
          </rPr>
          <t>17.04.2012
Аитбаев Дамир ДЗ2 сдал.
Преподаватель ДЗ2 принял (в программе 3 есть глюки)</t>
        </r>
      </text>
    </comment>
    <comment ref="R15" authorId="0">
      <text>
        <r>
          <rPr>
            <sz val="8"/>
            <rFont val="Tahoma"/>
            <family val="0"/>
          </rPr>
          <t xml:space="preserve">17.04.2012
РГР принято. Линару под прицел! В смысле: выводим из КН. </t>
        </r>
      </text>
    </comment>
    <comment ref="R29" authorId="0">
      <text>
        <r>
          <rPr>
            <sz val="8"/>
            <rFont val="Tahoma"/>
            <family val="0"/>
          </rPr>
          <t>24.04.2012
Решил тест на 29 за 11 минут
Амнистия по РГР
20.04.2012
Условный результат принятия теста 24у
Если РГР-СШ, Руслану крышка!</t>
        </r>
      </text>
    </comment>
    <comment ref="V29" authorId="0">
      <text>
        <r>
          <rPr>
            <sz val="8"/>
            <rFont val="Tahoma"/>
            <family val="0"/>
          </rPr>
          <t>24.04.2012
Рискнул. И сдался.. 
20.04.2012
Условный результат принятия теста 24у
Если ДЗ-СШ, Руслану крышка!</t>
        </r>
      </text>
    </comment>
    <comment ref="T5" authorId="0">
      <text>
        <r>
          <rPr>
            <sz val="8"/>
            <rFont val="Tahoma"/>
            <family val="0"/>
          </rPr>
          <t xml:space="preserve">20.04.2012
Четвертая  попытка Дамира взять штурмом выосту теста по информатике 
Результат проверки решенного теста 
Время решения теста 49 минут 
Режим сдачи теста - льготный
Количество ответов 35
Из них правильных ответов  24
Тест не сдан
Распределение правильных ответов по разделам теста 2444234
Перлы
4 штуки
Надо сказать, Дамир боролся как лев! Сражался, не щадя живтоа своего. И отвоевал-таки 1 балл, оказавшийся решающим.. 
Вот, хмырь! И бонус свой  Саиту подарил.. Уши бы ему оборвать! 
И вообще, Дамиру пить нужно меньше... Сессия впереди! </t>
        </r>
      </text>
    </comment>
    <comment ref="AF5" authorId="0">
      <text>
        <r>
          <rPr>
            <sz val="8"/>
            <rFont val="Tahoma"/>
            <family val="0"/>
          </rPr>
          <t xml:space="preserve">20.04.2012
Рекомендация: пить нужно меньше. Нужно меньше пить.. </t>
        </r>
      </text>
    </comment>
    <comment ref="R11" authorId="0">
      <text>
        <r>
          <rPr>
            <sz val="8"/>
            <rFont val="Tahoma"/>
            <family val="0"/>
          </rPr>
          <t>20.04.2012
ОК-СШ</t>
        </r>
      </text>
    </comment>
    <comment ref="T15" authorId="0">
      <text>
        <r>
          <rPr>
            <sz val="8"/>
            <rFont val="Tahoma"/>
            <family val="0"/>
          </rPr>
          <t xml:space="preserve">20.04.2012 5-я пара 1-440 
Пятница Консультация по информатике в 1 -440 
Результат проверки решенного теста 
Время решения теста 22 минуты 
Режим сдачи теста - льготный
Количество ответов 35
Из них правильных ответов  28
ИТОГО 28*1,3=36
Тест  сдан
Распределение правильных ответов по разделам теста 3443545
4 перла, 7 правильных ответов на сложные вопросы 
М-да уж.. Линара в гневе олпасна... 
13.04.2012 5-я пара 1-440 
Пятница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льготный</t>
        </r>
        <r>
          <rPr>
            <sz val="8"/>
            <rFont val="Tahoma"/>
            <family val="0"/>
          </rPr>
          <t xml:space="preserve">
Количество ответов 35
Из них правильных ответов  16
Тест  не сдан
Распределение правильных ответов по разделам теста 0333214
Перлы
1.102-4 МЯУ! 
1.12303 Правда?
1.134-2 КРУТО!
3.121-4 Гав!
4.131-4 К стенке!
5.121-6 Неужели?
6.101-4 Ура! 
6.133-6 Кто это сказал?
Выписной эпикриз
16 при 8 перлах... М-да уж.. Зато Линара верит в то, что на свете есть настоящие мужчины! Прогноз: придет день, когда Линара скажет класическую фразу: "А я-то думала, а ты-то, оказывается"...  
Тест  не сдан
</t>
        </r>
      </text>
    </comment>
    <comment ref="AF15" authorId="0">
      <text>
        <r>
          <rPr>
            <sz val="8"/>
            <rFont val="Tahoma"/>
            <family val="0"/>
          </rPr>
          <t xml:space="preserve">17.04.2012
Линара в гневе - это нечто… 
А мужикам она верит.. </t>
        </r>
      </text>
    </comment>
    <comment ref="T11"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35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3530552
Перлы 8-1=7 шт
Выписной эпикриз
23 при 7 перлах за 35 минут... 
М-да уж.. 
Короче, Склифосовкий: ежели Лейсан выполнит ДЗ не по СШ, то доп. балл ей будет. А если СШ, тады тест по новой плюс ДЗ9. 
</t>
        </r>
      </text>
    </comment>
    <comment ref="T17"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39 минут 
Режим сдачи теста - </t>
        </r>
        <r>
          <rPr>
            <i/>
            <sz val="8"/>
            <rFont val="Tahoma"/>
            <family val="2"/>
          </rPr>
          <t>льготный</t>
        </r>
        <r>
          <rPr>
            <sz val="8"/>
            <rFont val="Tahoma"/>
            <family val="0"/>
          </rPr>
          <t xml:space="preserve">
Количество ответов 35
Из них правильных ответов  26
Распределение правильных ответов по разделам теста 5342543
Перлов нет ! 
Выписной эпикриз
Сдался.. 
</t>
        </r>
      </text>
    </comment>
    <comment ref="T22"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t>
        </r>
        <r>
          <rPr>
            <i/>
            <sz val="8"/>
            <rFont val="Tahoma"/>
            <family val="2"/>
          </rPr>
          <t>льготный</t>
        </r>
        <r>
          <rPr>
            <sz val="8"/>
            <rFont val="Tahoma"/>
            <family val="0"/>
          </rPr>
          <t xml:space="preserve">
Количество ответов 35
Из них правильных ответов  30
ИТОГО 1,3*30=39
Распределение правильных ответов по разделам теста 4545453
Перлов нет
Выписной эпикриз
Все бы так решали тест.. У преподавателя меньше седых волос бы было.. 
</t>
        </r>
      </text>
    </comment>
    <comment ref="V22" authorId="0">
      <text>
        <r>
          <rPr>
            <sz val="8"/>
            <rFont val="Tahoma"/>
            <family val="0"/>
          </rPr>
          <t xml:space="preserve">24.04.2012
ДЗ закрыто осенним бонусом: 
17.12.2011
Обнаружил опечатку в Примере ЛР9
Опечатки исправлена, Максиму - бонус </t>
        </r>
      </text>
    </comment>
    <comment ref="T26" authorId="0">
      <text>
        <r>
          <rPr>
            <sz val="8"/>
            <rFont val="Tahoma"/>
            <family val="0"/>
          </rPr>
          <t xml:space="preserve">20.04.2012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20 минут 
Режим сдачи теста - </t>
        </r>
        <r>
          <rPr>
            <i/>
            <sz val="8"/>
            <rFont val="Tahoma"/>
            <family val="2"/>
          </rPr>
          <t>льготный</t>
        </r>
        <r>
          <rPr>
            <sz val="8"/>
            <rFont val="Tahoma"/>
            <family val="0"/>
          </rPr>
          <t xml:space="preserve">
Количество ответов 35
Из них правильных ответов  27
ИТОГО 1,3*27=35
Распределение правильных ответов по разделам теста 5344542
Перлов 5-3=2 шт
Выписной эпикриз
Алине ШОКОЛАДКУ! Большу-ую !!
Можно и в щечку поцеловать.. 
А что? Некоторые - вон - голову в пасть к тигру.. И ничего.. Живы до сих пор.. 
</t>
        </r>
      </text>
    </comment>
    <comment ref="AF26" authorId="0">
      <text>
        <r>
          <rPr>
            <sz val="8"/>
            <rFont val="Tahoma"/>
            <family val="0"/>
          </rPr>
          <t xml:space="preserve">20.04.2012
Девчонки! Если Саня Алине не купит БОЛЬШУЮ ШОКОЛАДКУ, распните его! </t>
        </r>
      </text>
    </comment>
    <comment ref="T23" authorId="0">
      <text>
        <r>
          <rPr>
            <sz val="8"/>
            <rFont val="Tahoma"/>
            <family val="0"/>
          </rPr>
          <t xml:space="preserve">20.04.2012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20 минут 
Режим сдачи теста - </t>
        </r>
        <r>
          <rPr>
            <i/>
            <sz val="8"/>
            <rFont val="Tahoma"/>
            <family val="2"/>
          </rPr>
          <t>льготный</t>
        </r>
        <r>
          <rPr>
            <sz val="8"/>
            <rFont val="Tahoma"/>
            <family val="0"/>
          </rPr>
          <t xml:space="preserve">
Количество ответов 35
Из них правильных ответов  30
ИТОГО 1,3*30=39
Распределение правильных ответов по разделам теста 4555542
Перлов 3-2=1 шт
Выписной эпикриз
Если Алине хорошенечко прижать хвостик, она может все! 
</t>
        </r>
      </text>
    </comment>
    <comment ref="T29"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11 минут 
Режим сдачи теста - </t>
        </r>
        <r>
          <rPr>
            <i/>
            <sz val="8"/>
            <rFont val="Tahoma"/>
            <family val="2"/>
          </rPr>
          <t>льготный</t>
        </r>
        <r>
          <rPr>
            <sz val="8"/>
            <rFont val="Tahoma"/>
            <family val="0"/>
          </rPr>
          <t xml:space="preserve">
Количество ответов 35
Из них правильных ответов  29
ИТОГО 1,69*29=49
Распределение правильных ответов по разделам теста 3544544
Перлы 2 шт
Выписной эпикриз
Амнистия по РГР
</t>
        </r>
      </text>
    </comment>
    <comment ref="T30"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t>
        </r>
        <r>
          <rPr>
            <i/>
            <sz val="8"/>
            <rFont val="Tahoma"/>
            <family val="2"/>
          </rPr>
          <t>льготный</t>
        </r>
        <r>
          <rPr>
            <sz val="8"/>
            <rFont val="Tahoma"/>
            <family val="0"/>
          </rPr>
          <t xml:space="preserve">
Количество ответов 35
Из них правильных ответов  26
Распределение правильных ответов по разделам теста 4343453
Перлы 2 шт
Выписной эпикриз
Айбулат сдался... 
</t>
        </r>
      </text>
    </comment>
    <comment ref="AF29" authorId="0">
      <text>
        <r>
          <rPr>
            <sz val="8"/>
            <rFont val="Tahoma"/>
            <family val="0"/>
          </rPr>
          <t xml:space="preserve">24.04.2012
Ох, и рисковый же он парень! 
Все поставил на кон! </t>
        </r>
      </text>
    </comment>
    <comment ref="T32"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18 минут 
Режим сдачи теста - </t>
        </r>
        <r>
          <rPr>
            <i/>
            <sz val="8"/>
            <rFont val="Tahoma"/>
            <family val="2"/>
          </rPr>
          <t>льготный</t>
        </r>
        <r>
          <rPr>
            <sz val="8"/>
            <rFont val="Tahoma"/>
            <family val="0"/>
          </rPr>
          <t xml:space="preserve">
Количество ответов 35
Из них правильных ответов  24
ИТОГО 1,3*24=31
Распределение правильных ответов по разделам теста 4343453
Перлы 4-1=3 шт
Выписной эпикриз
Крут Алексей! 
Рискнул - и не попался! 
А стоило бы поробовать.. 
ДЗ9.. ДЗ10.. 
Так и уйдет ведь... 
</t>
        </r>
      </text>
    </comment>
    <comment ref="T31" authorId="0">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37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2333543
Перлы 6 шт
Выписной эпикриз
Решение следующее: за 6 перлов выдать Александру ДЗ10, но тест, так и быть, принять условно. 
Если ДЗ10 будет не СШ и без ошибок, принять и тест
</t>
        </r>
      </text>
    </comment>
    <comment ref="V32" authorId="0">
      <text>
        <r>
          <rPr>
            <sz val="8"/>
            <rFont val="Tahoma"/>
            <family val="0"/>
          </rPr>
          <t xml:space="preserve">24.04.2012
ДЗ закрыто бонусом №1
ЛР3Д закрыта бонусом №2
29.10.2011
Бонус №2
Опечатка в МУ к ЛР3 в слове 
"необходимое"
Опечатка исправлена, Ширшакову - персональный бонус №2
22.10.2011
Бонус 1
Обнаружил опечатку в УМК: 
расписание группы БСТ-11-02 
выводило на БМТ-11-02 
Опечатка исправлена, Ширшакову - персональный бонус 
</t>
        </r>
      </text>
    </comment>
    <comment ref="V20" authorId="0">
      <text>
        <r>
          <rPr>
            <sz val="8"/>
            <rFont val="Tahoma"/>
            <family val="0"/>
          </rPr>
          <t>24.04.2012
ОК - похоже, не СШ</t>
        </r>
      </text>
    </comment>
    <comment ref="E7" authorId="0">
      <text>
        <r>
          <rPr>
            <sz val="8"/>
            <rFont val="Tahoma"/>
            <family val="0"/>
          </rPr>
          <t xml:space="preserve">24.04.2012
ОК - СШ
</t>
        </r>
      </text>
    </comment>
    <comment ref="F7" authorId="0">
      <text>
        <r>
          <rPr>
            <sz val="8"/>
            <rFont val="Tahoma"/>
            <family val="0"/>
          </rPr>
          <t>24.04.2012
ОК - СШ</t>
        </r>
      </text>
    </comment>
    <comment ref="G7" authorId="0">
      <text>
        <r>
          <rPr>
            <sz val="8"/>
            <rFont val="Tahoma"/>
            <family val="0"/>
          </rPr>
          <t>24.04.2012
ОК - СШ</t>
        </r>
      </text>
    </comment>
    <comment ref="I7" authorId="0">
      <text>
        <r>
          <rPr>
            <sz val="8"/>
            <rFont val="Tahoma"/>
            <family val="0"/>
          </rPr>
          <t>24.04.2012
ОК - СШ</t>
        </r>
      </text>
    </comment>
    <comment ref="J7" authorId="0">
      <text>
        <r>
          <rPr>
            <sz val="8"/>
            <rFont val="Tahoma"/>
            <family val="0"/>
          </rPr>
          <t>24.04.2012
ОК - СШ</t>
        </r>
      </text>
    </comment>
    <comment ref="K7" authorId="0">
      <text>
        <r>
          <rPr>
            <sz val="8"/>
            <rFont val="Tahoma"/>
            <family val="0"/>
          </rPr>
          <t>24.04.2012
ОК - СШ</t>
        </r>
      </text>
    </comment>
    <comment ref="V33" authorId="0">
      <text>
        <r>
          <rPr>
            <sz val="8"/>
            <rFont val="Tahoma"/>
            <family val="0"/>
          </rPr>
          <t>24.04.2012
ОК - не СШ</t>
        </r>
      </text>
    </comment>
    <comment ref="E32" authorId="0">
      <text>
        <r>
          <rPr>
            <sz val="8"/>
            <rFont val="Tahoma"/>
            <family val="0"/>
          </rPr>
          <t xml:space="preserve">24.04.2012
ОК - СШ
</t>
        </r>
      </text>
    </comment>
    <comment ref="F32" authorId="0">
      <text>
        <r>
          <rPr>
            <sz val="8"/>
            <rFont val="Tahoma"/>
            <family val="0"/>
          </rPr>
          <t>24.04.2012
ОК - СШ</t>
        </r>
      </text>
    </comment>
    <comment ref="G32" authorId="0">
      <text>
        <r>
          <rPr>
            <sz val="8"/>
            <rFont val="Tahoma"/>
            <family val="0"/>
          </rPr>
          <t>24.04.2012
ОК - СШ</t>
        </r>
      </text>
    </comment>
    <comment ref="I32" authorId="0">
      <text>
        <r>
          <rPr>
            <sz val="8"/>
            <rFont val="Tahoma"/>
            <family val="0"/>
          </rPr>
          <t>24.04.2012
ОК - СШ</t>
        </r>
      </text>
    </comment>
    <comment ref="J32" authorId="0">
      <text>
        <r>
          <rPr>
            <sz val="8"/>
            <rFont val="Tahoma"/>
            <family val="0"/>
          </rPr>
          <t>24.04.2012
ОК - СШ</t>
        </r>
      </text>
    </comment>
    <comment ref="K32" authorId="0">
      <text>
        <r>
          <rPr>
            <sz val="8"/>
            <rFont val="Tahoma"/>
            <family val="0"/>
          </rPr>
          <t>24.04.2012
ОК - СШ</t>
        </r>
      </text>
    </comment>
    <comment ref="R30" authorId="0">
      <text>
        <r>
          <rPr>
            <sz val="8"/>
            <rFont val="Tahoma"/>
            <family val="0"/>
          </rPr>
          <t xml:space="preserve">24.04.2012
Айбулат сдался! </t>
        </r>
      </text>
    </comment>
    <comment ref="V30" authorId="0">
      <text>
        <r>
          <rPr>
            <sz val="8"/>
            <rFont val="Tahoma"/>
            <family val="0"/>
          </rPr>
          <t xml:space="preserve">24.04.2012
Айбулат сдался! </t>
        </r>
      </text>
    </comment>
    <comment ref="AF30" authorId="0">
      <text>
        <r>
          <rPr>
            <sz val="8"/>
            <rFont val="Tahoma"/>
            <family val="0"/>
          </rPr>
          <t>24.04.2012
Айбулат сдался!</t>
        </r>
      </text>
    </comment>
    <comment ref="E22" authorId="0">
      <text>
        <r>
          <rPr>
            <sz val="8"/>
            <rFont val="Tahoma"/>
            <family val="0"/>
          </rPr>
          <t xml:space="preserve">24.04.2012
ОК - СШ
</t>
        </r>
      </text>
    </comment>
    <comment ref="F22" authorId="0">
      <text>
        <r>
          <rPr>
            <sz val="8"/>
            <rFont val="Tahoma"/>
            <family val="0"/>
          </rPr>
          <t>24.04.2012
ОК - СШ</t>
        </r>
      </text>
    </comment>
    <comment ref="G22" authorId="0">
      <text>
        <r>
          <rPr>
            <sz val="8"/>
            <rFont val="Tahoma"/>
            <family val="0"/>
          </rPr>
          <t>24.04.2012
ОК - СШ</t>
        </r>
      </text>
    </comment>
    <comment ref="I22" authorId="0">
      <text>
        <r>
          <rPr>
            <sz val="8"/>
            <rFont val="Tahoma"/>
            <family val="0"/>
          </rPr>
          <t>24.04.2012
ОК - СШ</t>
        </r>
      </text>
    </comment>
    <comment ref="J22" authorId="0">
      <text>
        <r>
          <rPr>
            <sz val="8"/>
            <rFont val="Tahoma"/>
            <family val="0"/>
          </rPr>
          <t>24.04.2012
ОК - СШ</t>
        </r>
      </text>
    </comment>
    <comment ref="K22" authorId="0">
      <text>
        <r>
          <rPr>
            <sz val="8"/>
            <rFont val="Tahoma"/>
            <family val="0"/>
          </rPr>
          <t>24.04.2012
ОК - СШ</t>
        </r>
      </text>
    </comment>
    <comment ref="E14" authorId="0">
      <text>
        <r>
          <rPr>
            <sz val="8"/>
            <rFont val="Tahoma"/>
            <family val="0"/>
          </rPr>
          <t xml:space="preserve">24.04.2012
ОК - СШ
</t>
        </r>
      </text>
    </comment>
    <comment ref="F14" authorId="0">
      <text>
        <r>
          <rPr>
            <sz val="8"/>
            <rFont val="Tahoma"/>
            <family val="0"/>
          </rPr>
          <t>24.04.2012
ОК - СШ</t>
        </r>
      </text>
    </comment>
    <comment ref="G14" authorId="0">
      <text>
        <r>
          <rPr>
            <sz val="8"/>
            <rFont val="Tahoma"/>
            <family val="0"/>
          </rPr>
          <t>24.04.2012
ОК - СШ</t>
        </r>
      </text>
    </comment>
    <comment ref="I14" authorId="0">
      <text>
        <r>
          <rPr>
            <sz val="8"/>
            <rFont val="Tahoma"/>
            <family val="0"/>
          </rPr>
          <t>24.04.2012
ОК - СШ</t>
        </r>
      </text>
    </comment>
    <comment ref="J14" authorId="0">
      <text>
        <r>
          <rPr>
            <sz val="8"/>
            <rFont val="Tahoma"/>
            <family val="0"/>
          </rPr>
          <t>24.04.2012
ОК - СШ</t>
        </r>
      </text>
    </comment>
    <comment ref="K14" authorId="0">
      <text>
        <r>
          <rPr>
            <sz val="8"/>
            <rFont val="Tahoma"/>
            <family val="0"/>
          </rPr>
          <t>24.04.2012
ОК - СШ</t>
        </r>
      </text>
    </comment>
    <comment ref="R31" authorId="0">
      <text>
        <r>
          <rPr>
            <sz val="8"/>
            <rFont val="Tahoma"/>
            <family val="0"/>
          </rPr>
          <t>24.04.2012
Сдался</t>
        </r>
      </text>
    </comment>
    <comment ref="V31" authorId="0">
      <text>
        <r>
          <rPr>
            <sz val="8"/>
            <rFont val="Tahoma"/>
            <family val="0"/>
          </rPr>
          <t>24.04.2012
Все зависит от ДЗ10</t>
        </r>
      </text>
    </comment>
    <comment ref="V23" authorId="0">
      <text>
        <r>
          <rPr>
            <sz val="8"/>
            <rFont val="Tahoma"/>
            <family val="0"/>
          </rPr>
          <t xml:space="preserve">24.04.2012
Алиночка сдалась.. 
В смысле пошла той же самой дорогой. СШ.. С ошибками.. </t>
        </r>
      </text>
    </comment>
    <comment ref="R23" authorId="0">
      <text>
        <r>
          <rPr>
            <sz val="8"/>
            <rFont val="Tahoma"/>
            <family val="0"/>
          </rPr>
          <t>24.04.2012
100% по году = автомат по РГР</t>
        </r>
      </text>
    </comment>
    <comment ref="AF23" authorId="0">
      <text>
        <r>
          <rPr>
            <sz val="8"/>
            <rFont val="Tahoma"/>
            <family val="0"/>
          </rPr>
          <t xml:space="preserve">24.04.2012
До свидания, Алина… </t>
        </r>
      </text>
    </comment>
    <comment ref="R19" authorId="0">
      <text>
        <r>
          <rPr>
            <sz val="8"/>
            <rFont val="Tahoma"/>
            <family val="0"/>
          </rPr>
          <t>24.04.2012
Сдался!</t>
        </r>
      </text>
    </comment>
    <comment ref="V11" authorId="0">
      <text>
        <r>
          <rPr>
            <sz val="8"/>
            <rFont val="Tahoma"/>
            <family val="0"/>
          </rPr>
          <t xml:space="preserve">25.04.2012
100% посещение весной + 1 пропуск осенью + Алина в подружках + результаты работы по году
Гуляй, Лейсан! </t>
        </r>
      </text>
    </comment>
    <comment ref="AF11" authorId="0">
      <text>
        <r>
          <rPr>
            <sz val="8"/>
            <rFont val="Tahoma"/>
            <family val="0"/>
          </rPr>
          <t xml:space="preserve">25.04.2012
Жулька №2… </t>
        </r>
      </text>
    </comment>
    <comment ref="U14" authorId="0">
      <text>
        <r>
          <rPr>
            <sz val="8"/>
            <rFont val="Tahoma"/>
            <family val="0"/>
          </rPr>
          <t>26.04.2012
Пацифист</t>
        </r>
      </text>
    </comment>
    <comment ref="U7" authorId="0">
      <text>
        <r>
          <rPr>
            <sz val="8"/>
            <rFont val="Tahoma"/>
            <family val="0"/>
          </rPr>
          <t>26.04.2012
Пацифист</t>
        </r>
      </text>
    </comment>
    <comment ref="AF22" authorId="0">
      <text>
        <r>
          <rPr>
            <sz val="8"/>
            <rFont val="Tahoma"/>
            <family val="0"/>
          </rPr>
          <t xml:space="preserve">24.04.2012
Сдался сам.. </t>
        </r>
      </text>
    </comment>
    <comment ref="R32" authorId="0">
      <text>
        <r>
          <rPr>
            <b/>
            <sz val="8"/>
            <rFont val="Tahoma"/>
            <family val="0"/>
          </rPr>
          <t>24.04.2012</t>
        </r>
        <r>
          <rPr>
            <sz val="8"/>
            <rFont val="Tahoma"/>
            <family val="0"/>
          </rPr>
          <t xml:space="preserve">
100% по году = 
Автомат по РГР</t>
        </r>
      </text>
    </comment>
    <comment ref="AF32" authorId="0">
      <text>
        <r>
          <rPr>
            <sz val="8"/>
            <rFont val="Tahoma"/>
            <family val="0"/>
          </rPr>
          <t xml:space="preserve">24.04.2012
Сдался сам.. </t>
        </r>
      </text>
    </comment>
    <comment ref="T14" authorId="0">
      <text>
        <r>
          <rPr>
            <sz val="8"/>
            <rFont val="Tahoma"/>
            <family val="0"/>
          </rPr>
          <t xml:space="preserve">27.04.2012 4-я пара 1-435 
Пятница Консультация по информатике в 1 -435
Результат проверки решенного теста 
Время решения теста 23 минуты 
Режим сдачи теста - льготный
Количество ответов 35
Из них правильных ответов  25
ИТОГО 25*1,3=33
Тест  сдан
Распределение правильных ответов по разделам теста 3434551
Перлы 4-4=0
Выписной эпикриз: 
Простить ЛР3Д
</t>
        </r>
      </text>
    </comment>
    <comment ref="T34" authorId="0">
      <text>
        <r>
          <rPr>
            <sz val="8"/>
            <rFont val="Tahoma"/>
            <family val="0"/>
          </rPr>
          <t xml:space="preserve">27.04.2012 1-440
Результат проверки решенного теста 
Время решения теста 44 минуты 
Режим сдачи теста - льготный
Количество ответов 35
Из них правильных ответов  25
Тест сдан
Распределение правильных ответов по разделам теста 5335243
Перлы 2-1=1 шт
Тест сдан без последствий
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29 минут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4542214
Перлы
4.77-4 МЯУ!
4.83-3 Угу... 
6.92-5 Неужели?
6.101-5 Запахло жареным.. 
6.109-2 Убить мало!
7.107-6 Попался! 
Выписной эпикриз
22 при 6 перлах за 37 минут... 
Не самый грустный исход, однако... И вто же время вполне заслуженное ДЗ9... Основание: преподавателю что, делать больше нечего? Кроме как тесты проверять?... 
</t>
        </r>
      </text>
    </comment>
    <comment ref="T8" authorId="0">
      <text>
        <r>
          <rPr>
            <sz val="8"/>
            <rFont val="Tahoma"/>
            <family val="0"/>
          </rPr>
          <t xml:space="preserve">27.04.2012 
1-435
Результат проверки решенного теста 
Время решения теста 23 минуты 
Режим сдачи теста - льготный
Количество ответов 35
Из них правильных ответов  31
К=1,3
ИТОГО 1,3*31=40
Тест не сдан
Распределение правильных ответов по разделам теста 3554554
Перлы 2-1=1 шт
Вывод: Элина в гневе - это вам не шутки, Донна Жура.. 
Если ей хвост прижать, уроет просто!
И фамилии не спросит.. 
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2303543
Перлы 10 шт
Выписной эпикриз
20 при 10 перлах за 42 минуты = ДЗ10 по блату 
При этом интерактивы не сданы... М-да уж.. 
На грани она.. На грани.. 
Мне очень жаль, что гнедая Элины сломала ногу.. 
</t>
        </r>
      </text>
    </comment>
    <comment ref="T20" authorId="0">
      <text>
        <r>
          <rPr>
            <sz val="8"/>
            <rFont val="Tahoma"/>
            <family val="0"/>
          </rPr>
          <t xml:space="preserve">27.04.2012 
</t>
        </r>
        <r>
          <rPr>
            <b/>
            <sz val="8"/>
            <rFont val="Tahoma"/>
            <family val="2"/>
          </rPr>
          <t xml:space="preserve">Результат проверки решенного теста </t>
        </r>
        <r>
          <rPr>
            <sz val="8"/>
            <rFont val="Tahoma"/>
            <family val="0"/>
          </rPr>
          <t xml:space="preserve">
Время решения теста 39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5343441
Перлы 5-2=3 шт
Выписной эпикриз
Тест сдан без последствий
</t>
        </r>
      </text>
    </comment>
    <comment ref="R20" authorId="0">
      <text>
        <r>
          <rPr>
            <sz val="8"/>
            <rFont val="Tahoma"/>
            <family val="0"/>
          </rPr>
          <t>03.04.2012
ОК - СШ</t>
        </r>
      </text>
    </comment>
    <comment ref="AF20" authorId="0">
      <text>
        <r>
          <rPr>
            <sz val="8"/>
            <rFont val="Tahoma"/>
            <family val="0"/>
          </rPr>
          <t xml:space="preserve">27.04.2012
Вырвался на свободу и убежал.. </t>
        </r>
      </text>
    </comment>
    <comment ref="U12" authorId="0">
      <text>
        <r>
          <rPr>
            <sz val="8"/>
            <rFont val="Tahoma"/>
            <family val="0"/>
          </rPr>
          <t xml:space="preserve">27.04.2012
Выбрано ДЗ по теме 2 
Решение системы нелинейных уравнений
Будем проверять ДОТОШНО.. 
За ошибку в программе 3 убить на месте </t>
        </r>
      </text>
    </comment>
    <comment ref="V8" authorId="0">
      <text>
        <r>
          <rPr>
            <sz val="8"/>
            <rFont val="Tahoma"/>
            <family val="0"/>
          </rPr>
          <t xml:space="preserve">27.04.2012
Сдан не свой вариант задания. И зхдесь убил бы.. 
Но тест 31 за 23 минуты.. Это кое что… 
Короче: амнистия по результатам теста </t>
        </r>
      </text>
    </comment>
    <comment ref="R8" authorId="0">
      <text>
        <r>
          <rPr>
            <sz val="8"/>
            <rFont val="Tahoma"/>
            <family val="0"/>
          </rPr>
          <t>27.04.2012
ОК-СШ</t>
        </r>
      </text>
    </comment>
    <comment ref="AF8" authorId="0">
      <text>
        <r>
          <rPr>
            <sz val="8"/>
            <rFont val="Tahoma"/>
            <family val="0"/>
          </rPr>
          <t xml:space="preserve">27.04.2012
Если бы Элина не решила тест на 31 за 23 минуты.. 
Мы бы с ней еще весь май... Гм-гм.. Общались.. Правда, пока еще непонятно, кто из нас двоих больше рад отсутствию этого общения.. Я еще осенью честно признался: 
Преподаватели - они же - тоже люди! Хотя, конечно, и... преподаватели.. Вы что от меня хотите? Чтобы я со спортсменкой, кандидатом в мастера спорта в восточном единоборстве - каратэ кёкусинкай, занимающейся еще к тому же и  айкидо, и спортивной гимнастикой, стал отношения выяснять? У меня же  жена, дети... Работа та же.. 
В общем, пусть Элина на ком-то другом свои приемчики отрабатывает.. 
</t>
        </r>
      </text>
    </comment>
    <comment ref="R34" authorId="0">
      <text>
        <r>
          <rPr>
            <sz val="8"/>
            <rFont val="Tahoma"/>
            <family val="0"/>
          </rPr>
          <t>01.02.2012
Автомат по РГР
Основание 
100% посещение по году</t>
        </r>
      </text>
    </comment>
    <comment ref="AF34" authorId="0">
      <text>
        <r>
          <rPr>
            <sz val="8"/>
            <rFont val="Tahoma"/>
            <family val="0"/>
          </rPr>
          <t xml:space="preserve">27.04.2012
100% посещенеи по году. 
Будет жить. 
Иначе бы… 
Поговорили бы.. 
Да бы мешает.. 
100% по году.. Придется отпускать на свободу.. </t>
        </r>
      </text>
    </comment>
    <comment ref="AC7" authorId="0">
      <text>
        <r>
          <rPr>
            <sz val="8"/>
            <rFont val="Tahoma"/>
            <family val="0"/>
          </rPr>
          <t xml:space="preserve">02.05.2012
Не сдана РГР = - 1 балл 
Не сдана ЛР3Д = - 0,5 балла 
Не сдан Тест = -1 балл
Пацифист = -0,5 балл 
</t>
        </r>
      </text>
    </comment>
    <comment ref="AC10" authorId="0">
      <text>
        <r>
          <rPr>
            <sz val="8"/>
            <rFont val="Tahoma"/>
            <family val="0"/>
          </rPr>
          <t xml:space="preserve">02.05.2012
Не сдано ДЗ9 = - 1 балл 
Не сдана ДЗ10 = - 1 балл
Тест условный! 
</t>
        </r>
      </text>
    </comment>
    <comment ref="AC12" authorId="0">
      <text>
        <r>
          <rPr>
            <sz val="8"/>
            <rFont val="Tahoma"/>
            <family val="0"/>
          </rPr>
          <t xml:space="preserve">02.05.2012
Не сдана РГР = - 1 балл
Не сдан тест = - 1 балл
Не досданы ЛР5,6 = устный вдык 
</t>
        </r>
      </text>
    </comment>
    <comment ref="AC14" authorId="0">
      <text>
        <r>
          <rPr>
            <sz val="8"/>
            <rFont val="Tahoma"/>
            <family val="0"/>
          </rPr>
          <t xml:space="preserve">02.05.2012
Не сдана РГР = - 1 балл
</t>
        </r>
      </text>
    </comment>
    <comment ref="AC17" authorId="0">
      <text>
        <r>
          <rPr>
            <sz val="8"/>
            <rFont val="Tahoma"/>
            <family val="0"/>
          </rPr>
          <t xml:space="preserve">02.05.2012
Не сдана РГР = - 1 балл
</t>
        </r>
      </text>
    </comment>
    <comment ref="AC19" authorId="0">
      <text>
        <r>
          <rPr>
            <sz val="8"/>
            <rFont val="Tahoma"/>
            <family val="0"/>
          </rPr>
          <t xml:space="preserve">02.05.2012
Перестраховщик - боится сдавать тест 
</t>
        </r>
      </text>
    </comment>
    <comment ref="AC21" authorId="0">
      <text>
        <r>
          <rPr>
            <sz val="8"/>
            <rFont val="Tahoma"/>
            <family val="0"/>
          </rPr>
          <t xml:space="preserve">02.05.2012
Не сдано ничего </t>
        </r>
      </text>
    </comment>
    <comment ref="AC31" authorId="0">
      <text>
        <r>
          <rPr>
            <sz val="8"/>
            <rFont val="Tahoma"/>
            <family val="0"/>
          </rPr>
          <t>02.05.2012
Член клуба ДЗ10</t>
        </r>
      </text>
    </comment>
    <comment ref="AC33" authorId="0">
      <text>
        <r>
          <rPr>
            <sz val="8"/>
            <rFont val="Tahoma"/>
            <family val="0"/>
          </rPr>
          <t>02.05.2012
Осталась ЛР5!!!</t>
        </r>
      </text>
    </comment>
  </commentList>
</comments>
</file>

<file path=xl/comments2.xml><?xml version="1.0" encoding="utf-8"?>
<comments xmlns="http://schemas.openxmlformats.org/spreadsheetml/2006/main">
  <authors>
    <author>Еникеев Фарид</author>
    <author>enikeev</author>
  </authors>
  <commentList>
    <comment ref="C3" authorId="0">
      <text>
        <r>
          <rPr>
            <sz val="8"/>
            <rFont val="Tahoma"/>
            <family val="2"/>
          </rPr>
          <t xml:space="preserve">Количество пропусков аудиторных занятий в осеннем семестре </t>
        </r>
        <r>
          <rPr>
            <b/>
            <sz val="8"/>
            <rFont val="Tahoma"/>
            <family val="0"/>
          </rPr>
          <t xml:space="preserve">
</t>
        </r>
        <r>
          <rPr>
            <sz val="8"/>
            <rFont val="Tahoma"/>
            <family val="2"/>
          </rPr>
          <t>Отсутствие пропусков = бонус за посещение</t>
        </r>
      </text>
    </comment>
    <comment ref="D3" authorId="0">
      <text>
        <r>
          <rPr>
            <sz val="8"/>
            <rFont val="Tahoma"/>
            <family val="2"/>
          </rPr>
          <t xml:space="preserve">Контроль посещения практических занятий в осеннем семестре 2009/2010 уч.г. </t>
        </r>
      </text>
    </comment>
    <comment ref="C36"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C37" authorId="0">
      <text>
        <r>
          <rPr>
            <sz val="8"/>
            <rFont val="Tahoma"/>
            <family val="2"/>
          </rPr>
          <t>Количество студентов в группе, имеющих ПРОПУСКИ практических занятий по информатике в осеннем семестре 
(СПРАВКИ - ДЛЯ ДЕКАНАТА)</t>
        </r>
      </text>
    </comment>
    <comment ref="K3" authorId="1">
      <text>
        <r>
          <rPr>
            <sz val="8"/>
            <rFont val="Tahoma"/>
            <family val="2"/>
          </rPr>
          <t xml:space="preserve">Пятница
Первая пара
Н 28 - 39
</t>
        </r>
      </text>
    </comment>
    <comment ref="V3" authorId="1">
      <text>
        <r>
          <rPr>
            <sz val="8"/>
            <rFont val="Tahoma"/>
            <family val="0"/>
          </rPr>
          <t xml:space="preserve">Кандидаты на супербонус за отсуствие пропусков в течение года </t>
        </r>
      </text>
    </comment>
    <comment ref="V36" authorId="1">
      <text>
        <r>
          <rPr>
            <sz val="8"/>
            <rFont val="Tahoma"/>
            <family val="0"/>
          </rPr>
          <t xml:space="preserve">Количество претендентов на супербонсу в группе </t>
        </r>
      </text>
    </comment>
    <comment ref="V37" authorId="1">
      <text>
        <r>
          <rPr>
            <sz val="8"/>
            <rFont val="Tahoma"/>
            <family val="0"/>
          </rPr>
          <t xml:space="preserve">Колхоз - дело добровольное. На занятия можно и не приходить. И экзамен тоже МОЖНО и не сдавать… 
</t>
        </r>
      </text>
    </comment>
    <comment ref="U3" authorId="0">
      <text>
        <r>
          <rPr>
            <sz val="8"/>
            <rFont val="Tahoma"/>
            <family val="2"/>
          </rPr>
          <t xml:space="preserve">Количество пропусков практических занятий в весеннем семестре </t>
        </r>
        <r>
          <rPr>
            <b/>
            <sz val="8"/>
            <rFont val="Tahoma"/>
            <family val="0"/>
          </rPr>
          <t xml:space="preserve">
</t>
        </r>
        <r>
          <rPr>
            <sz val="8"/>
            <rFont val="Tahoma"/>
            <family val="2"/>
          </rPr>
          <t>Отсутствие пропусков = бонус за посещение</t>
        </r>
      </text>
    </comment>
    <comment ref="B8" authorId="1">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B11" authorId="1">
      <text>
        <r>
          <rPr>
            <sz val="8"/>
            <rFont val="Tahoma"/>
            <family val="0"/>
          </rPr>
          <t xml:space="preserve">12.11.2011
Прошла инструктаж по ТБ 
22.10.2011
Не прошла инструктаж по ТБ 
29.10.2011
Пары были в ауд. 1-432, 435 
Поэтому инструктаж пока не пройден </t>
        </r>
      </text>
    </comment>
    <comment ref="B20" authorId="1">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K4" authorId="1">
      <text>
        <r>
          <rPr>
            <sz val="8"/>
            <rFont val="Tahoma"/>
            <family val="0"/>
          </rPr>
          <t xml:space="preserve">20.03.2012
</t>
        </r>
      </text>
    </comment>
    <comment ref="L4" authorId="1">
      <text>
        <r>
          <rPr>
            <sz val="8"/>
            <rFont val="Tahoma"/>
            <family val="0"/>
          </rPr>
          <t>27.03.2012</t>
        </r>
      </text>
    </comment>
    <comment ref="M4" authorId="1">
      <text>
        <r>
          <rPr>
            <sz val="8"/>
            <rFont val="Tahoma"/>
            <family val="0"/>
          </rPr>
          <t>03.04.2012</t>
        </r>
      </text>
    </comment>
    <comment ref="N4" authorId="1">
      <text>
        <r>
          <rPr>
            <sz val="8"/>
            <rFont val="Tahoma"/>
            <family val="0"/>
          </rPr>
          <t>10.04.2012</t>
        </r>
      </text>
    </comment>
  </commentList>
</comments>
</file>

<file path=xl/comments3.xml><?xml version="1.0" encoding="utf-8"?>
<comments xmlns="http://schemas.openxmlformats.org/spreadsheetml/2006/main">
  <authors>
    <author>Enikeev </author>
    <author>Еникеев Фарид</author>
    <author>admin</author>
    <author>enikeev</author>
  </authors>
  <commentList>
    <comment ref="C4" authorId="0">
      <text>
        <r>
          <rPr>
            <sz val="8"/>
            <rFont val="Tahoma"/>
            <family val="0"/>
          </rPr>
          <t xml:space="preserve">ИТ1 :
Результат решения 
интерактивного теста 
по Разделу I Рабочей программы  </t>
        </r>
      </text>
    </comment>
    <comment ref="E4" authorId="0">
      <text>
        <r>
          <rPr>
            <sz val="8"/>
            <rFont val="Tahoma"/>
            <family val="0"/>
          </rPr>
          <t xml:space="preserve">ИТ1 :
Результат решения 
интерактивного теста 
по Разделу II Рабочей программы  </t>
        </r>
      </text>
    </comment>
    <comment ref="G4" authorId="0">
      <text>
        <r>
          <rPr>
            <sz val="8"/>
            <rFont val="Tahoma"/>
            <family val="0"/>
          </rPr>
          <t xml:space="preserve">ИТ1 :
Результат решения 
интерактивного теста 
по Разделу III Рабочей программы  </t>
        </r>
      </text>
    </comment>
    <comment ref="I4" authorId="0">
      <text>
        <r>
          <rPr>
            <sz val="8"/>
            <rFont val="Tahoma"/>
            <family val="0"/>
          </rPr>
          <t xml:space="preserve">ИТ1 :
Результат решения 
интерактивного теста 
по Разделу VII Рабочей программы  </t>
        </r>
      </text>
    </comment>
    <comment ref="K4" authorId="0">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36
(В каждом ИТ 15 вопросов, проходной балл равен 60% или 9), всего 4*9=36. Если сумма баллов превысит 36, то  у преподавателя появляется надежда на то, что данный конкретный студент сумеет из 35 вопросов боевого теста правильно ответить на 60% или 21 вопрос,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t>
        </r>
      </text>
    </comment>
    <comment ref="N4" authorId="1">
      <text>
        <r>
          <rPr>
            <sz val="8"/>
            <rFont val="Tahoma"/>
            <family val="0"/>
          </rPr>
          <t xml:space="preserve">Результаты досрочного тестирования (студенты, досрочно сдавшие все 10 ЛР, имеют право писать тест досрочно) </t>
        </r>
      </text>
    </comment>
    <comment ref="U4" authorId="1">
      <text>
        <r>
          <rPr>
            <sz val="8"/>
            <rFont val="Tahoma"/>
            <family val="0"/>
          </rPr>
          <t xml:space="preserve">Дата проведения теста
 в соответствии с утвержденным Календарным планом </t>
        </r>
      </text>
    </comment>
    <comment ref="AB4" authorId="1">
      <text>
        <r>
          <rPr>
            <sz val="8"/>
            <rFont val="Tahoma"/>
            <family val="0"/>
          </rPr>
          <t xml:space="preserve">Результаты пересдачи теста
 по информатике </t>
        </r>
      </text>
    </comment>
    <comment ref="AI4" authorId="1">
      <text>
        <r>
          <rPr>
            <sz val="8"/>
            <rFont val="Tahoma"/>
            <family val="0"/>
          </rPr>
          <t xml:space="preserve">Результаты пересдачи теста
 по информатике </t>
        </r>
      </text>
    </comment>
    <comment ref="K5" authorId="0">
      <text>
        <r>
          <rPr>
            <sz val="8"/>
            <rFont val="Tahoma"/>
            <family val="0"/>
          </rPr>
          <t>Сумма баллов по результатам решения 4 интерактивных тестов 
(Рейтинг по ИТ)</t>
        </r>
      </text>
    </comment>
    <comment ref="L5" authorId="0">
      <text>
        <r>
          <rPr>
            <sz val="8"/>
            <rFont val="Tahoma"/>
            <family val="0"/>
          </rPr>
          <t>Допуск к боевому тесту: Если сумма баллов по 4 ИТ больше 35, то студент допущен (Доп), если меньше, то нет (Н\д)</t>
        </r>
      </text>
    </comment>
    <comment ref="M5" authorId="0">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1">
      <text>
        <r>
          <rPr>
            <sz val="8"/>
            <rFont val="Tahoma"/>
            <family val="2"/>
          </rPr>
          <t>Вариант тестового задания</t>
        </r>
      </text>
    </comment>
    <comment ref="O5" authorId="1">
      <text>
        <r>
          <rPr>
            <sz val="8"/>
            <rFont val="Tahoma"/>
            <family val="2"/>
          </rPr>
          <t>Время решения теста</t>
        </r>
      </text>
    </comment>
    <comment ref="P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1">
      <text>
        <r>
          <rPr>
            <sz val="8"/>
            <rFont val="Tahoma"/>
            <family val="2"/>
          </rPr>
          <t>Результат решения теста  - количество правильных ответов</t>
        </r>
        <r>
          <rPr>
            <sz val="8"/>
            <rFont val="Tahoma"/>
            <family val="0"/>
          </rPr>
          <t xml:space="preserve">
</t>
        </r>
      </text>
    </comment>
    <comment ref="R5" authorId="1">
      <text>
        <r>
          <rPr>
            <sz val="8"/>
            <rFont val="Tahoma"/>
            <family val="2"/>
          </rPr>
          <t>Оценка: 
&lt;21 - неуд.
21-27 - удовлетворительно
28-30 - хорошо
31-35 - отлично</t>
        </r>
        <r>
          <rPr>
            <sz val="8"/>
            <rFont val="Tahoma"/>
            <family val="0"/>
          </rPr>
          <t xml:space="preserve">
</t>
        </r>
      </text>
    </comment>
    <comment ref="S5" authorId="2">
      <text>
        <r>
          <rPr>
            <sz val="8"/>
            <rFont val="Tahoma"/>
            <family val="2"/>
          </rPr>
          <t>Рейтинг: место в группе по данному показателю
Критерии: 
1. Сроки сдачи 
2. Результат (количество правильных ответов)
3. Время решения теста</t>
        </r>
      </text>
    </comment>
    <comment ref="T5" authorId="2">
      <text>
        <r>
          <rPr>
            <sz val="8"/>
            <rFont val="Tahoma"/>
            <family val="2"/>
          </rPr>
          <t xml:space="preserve">Бонусы </t>
        </r>
        <r>
          <rPr>
            <sz val="8"/>
            <rFont val="Tahoma"/>
            <family val="0"/>
          </rPr>
          <t xml:space="preserve">
</t>
        </r>
      </text>
    </comment>
    <comment ref="U5" authorId="1">
      <text>
        <r>
          <rPr>
            <sz val="8"/>
            <rFont val="Tahoma"/>
            <family val="2"/>
          </rPr>
          <t>Вариант тестового задания</t>
        </r>
      </text>
    </comment>
    <comment ref="V5" authorId="1">
      <text>
        <r>
          <rPr>
            <sz val="8"/>
            <rFont val="Tahoma"/>
            <family val="2"/>
          </rPr>
          <t>Время решения теста</t>
        </r>
      </text>
    </comment>
    <comment ref="W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1">
      <text>
        <r>
          <rPr>
            <sz val="8"/>
            <rFont val="Tahoma"/>
            <family val="2"/>
          </rPr>
          <t>Результат решения теста  - количество правильных ответов</t>
        </r>
        <r>
          <rPr>
            <sz val="8"/>
            <rFont val="Tahoma"/>
            <family val="0"/>
          </rPr>
          <t xml:space="preserve">
</t>
        </r>
      </text>
    </comment>
    <comment ref="Y5" authorId="1">
      <text>
        <r>
          <rPr>
            <b/>
            <sz val="8"/>
            <rFont val="Tahoma"/>
            <family val="0"/>
          </rPr>
          <t>Оценка: 
&lt;21 - неуд.
21-27 - удовлетворительно
28-30 - хорошо
31-35 - отлично</t>
        </r>
        <r>
          <rPr>
            <sz val="8"/>
            <rFont val="Tahoma"/>
            <family val="0"/>
          </rPr>
          <t xml:space="preserve">
</t>
        </r>
      </text>
    </comment>
    <comment ref="Z5" authorId="2">
      <text>
        <r>
          <rPr>
            <sz val="8"/>
            <rFont val="Tahoma"/>
            <family val="2"/>
          </rPr>
          <t>Рейтинг: место в группе по данному показателю</t>
        </r>
      </text>
    </comment>
    <comment ref="AA5" authorId="2">
      <text>
        <r>
          <rPr>
            <sz val="8"/>
            <rFont val="Tahoma"/>
            <family val="2"/>
          </rPr>
          <t xml:space="preserve">Бонусы </t>
        </r>
        <r>
          <rPr>
            <sz val="8"/>
            <rFont val="Tahoma"/>
            <family val="0"/>
          </rPr>
          <t xml:space="preserve">
</t>
        </r>
      </text>
    </comment>
    <comment ref="AB5" authorId="1">
      <text>
        <r>
          <rPr>
            <sz val="8"/>
            <rFont val="Tahoma"/>
            <family val="2"/>
          </rPr>
          <t>Вариант тестового задания</t>
        </r>
      </text>
    </comment>
    <comment ref="AC5" authorId="1">
      <text>
        <r>
          <rPr>
            <sz val="8"/>
            <rFont val="Tahoma"/>
            <family val="2"/>
          </rPr>
          <t>Время решения теста</t>
        </r>
      </text>
    </comment>
    <comment ref="AD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1">
      <text>
        <r>
          <rPr>
            <sz val="8"/>
            <rFont val="Tahoma"/>
            <family val="2"/>
          </rPr>
          <t>Результат решения теста  - количество правильных ответов</t>
        </r>
        <r>
          <rPr>
            <sz val="8"/>
            <rFont val="Tahoma"/>
            <family val="0"/>
          </rPr>
          <t xml:space="preserve">
</t>
        </r>
      </text>
    </comment>
    <comment ref="AF5" authorId="1">
      <text>
        <r>
          <rPr>
            <b/>
            <sz val="8"/>
            <rFont val="Tahoma"/>
            <family val="0"/>
          </rPr>
          <t>Оценка: 
&lt;21 - неуд.
21-27 - удовлетворительно
28-30 - хорошо
31-35 - отлично</t>
        </r>
        <r>
          <rPr>
            <sz val="8"/>
            <rFont val="Tahoma"/>
            <family val="0"/>
          </rPr>
          <t xml:space="preserve">
</t>
        </r>
      </text>
    </comment>
    <comment ref="AG5" authorId="2">
      <text>
        <r>
          <rPr>
            <sz val="8"/>
            <rFont val="Tahoma"/>
            <family val="2"/>
          </rPr>
          <t>Рейтинг: место в группе по данному показателю</t>
        </r>
      </text>
    </comment>
    <comment ref="AH5" authorId="2">
      <text>
        <r>
          <rPr>
            <sz val="8"/>
            <rFont val="Tahoma"/>
            <family val="2"/>
          </rPr>
          <t xml:space="preserve">Антибонусы </t>
        </r>
        <r>
          <rPr>
            <sz val="8"/>
            <rFont val="Tahoma"/>
            <family val="0"/>
          </rPr>
          <t xml:space="preserve">
</t>
        </r>
      </text>
    </comment>
    <comment ref="AI5" authorId="1">
      <text>
        <r>
          <rPr>
            <sz val="8"/>
            <rFont val="Tahoma"/>
            <family val="2"/>
          </rPr>
          <t>Вариант тестового задания</t>
        </r>
      </text>
    </comment>
    <comment ref="AJ5" authorId="1">
      <text>
        <r>
          <rPr>
            <sz val="8"/>
            <rFont val="Tahoma"/>
            <family val="2"/>
          </rPr>
          <t>Время решения теста</t>
        </r>
      </text>
    </comment>
    <comment ref="AK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L5" authorId="1">
      <text>
        <r>
          <rPr>
            <sz val="8"/>
            <rFont val="Tahoma"/>
            <family val="2"/>
          </rPr>
          <t>Результат решения теста  - количество правильных ответов</t>
        </r>
        <r>
          <rPr>
            <sz val="8"/>
            <rFont val="Tahoma"/>
            <family val="0"/>
          </rPr>
          <t xml:space="preserve">
</t>
        </r>
      </text>
    </comment>
    <comment ref="AM5" authorId="1">
      <text>
        <r>
          <rPr>
            <b/>
            <sz val="8"/>
            <rFont val="Tahoma"/>
            <family val="0"/>
          </rPr>
          <t>Оценка: 
&lt;21 - неуд.
21-27 - удовлетворительно
28-30 - хорошо
31-35 - отлично</t>
        </r>
        <r>
          <rPr>
            <sz val="8"/>
            <rFont val="Tahoma"/>
            <family val="0"/>
          </rPr>
          <t xml:space="preserve">
</t>
        </r>
      </text>
    </comment>
    <comment ref="AN5" authorId="2">
      <text>
        <r>
          <rPr>
            <sz val="8"/>
            <rFont val="Tahoma"/>
            <family val="2"/>
          </rPr>
          <t>Рейтинг: место в группе по данному показателю</t>
        </r>
      </text>
    </comment>
    <comment ref="AO5" authorId="2">
      <text>
        <r>
          <rPr>
            <sz val="8"/>
            <rFont val="Tahoma"/>
            <family val="2"/>
          </rPr>
          <t xml:space="preserve">Антибонусы </t>
        </r>
        <r>
          <rPr>
            <sz val="8"/>
            <rFont val="Tahoma"/>
            <family val="0"/>
          </rPr>
          <t xml:space="preserve">
</t>
        </r>
      </text>
    </comment>
    <comment ref="D37" authorId="0">
      <text>
        <r>
          <rPr>
            <sz val="8"/>
            <rFont val="Tahoma"/>
            <family val="0"/>
          </rPr>
          <t>Всего в группе сдали ИТ1</t>
        </r>
      </text>
    </comment>
    <comment ref="F37" authorId="0">
      <text>
        <r>
          <rPr>
            <sz val="8"/>
            <rFont val="Tahoma"/>
            <family val="0"/>
          </rPr>
          <t>Всего в группе сдали ИТ2</t>
        </r>
      </text>
    </comment>
    <comment ref="H37" authorId="0">
      <text>
        <r>
          <rPr>
            <sz val="8"/>
            <rFont val="Tahoma"/>
            <family val="0"/>
          </rPr>
          <t>Всего в группе сдали ИТ3</t>
        </r>
      </text>
    </comment>
    <comment ref="J37" authorId="0">
      <text>
        <r>
          <rPr>
            <sz val="8"/>
            <rFont val="Tahoma"/>
            <family val="0"/>
          </rPr>
          <t>Всего в группе сдали ИТ4</t>
        </r>
      </text>
    </comment>
    <comment ref="K37" authorId="3">
      <text>
        <r>
          <rPr>
            <sz val="8"/>
            <rFont val="Tahoma"/>
            <family val="0"/>
          </rPr>
          <t xml:space="preserve">Всего в группе сдано интерактивных тестов </t>
        </r>
      </text>
    </comment>
    <comment ref="L37" authorId="0">
      <text>
        <r>
          <rPr>
            <sz val="8"/>
            <rFont val="Tahoma"/>
            <family val="0"/>
          </rPr>
          <t xml:space="preserve">Всего в группе получили допуск к выполнению боевого задания </t>
        </r>
      </text>
    </comment>
    <comment ref="M37" authorId="3">
      <text>
        <r>
          <rPr>
            <sz val="8"/>
            <rFont val="Tahoma"/>
            <family val="0"/>
          </rPr>
          <t>Сколько студентов допущены к выполнению боевого задания (% в группе)</t>
        </r>
      </text>
    </comment>
    <comment ref="K38" authorId="3">
      <text>
        <r>
          <rPr>
            <sz val="8"/>
            <rFont val="Tahoma"/>
            <family val="0"/>
          </rPr>
          <t xml:space="preserve">Всего в группе НЕ сдано интерактивных тестов </t>
        </r>
      </text>
    </comment>
    <comment ref="M38" authorId="3">
      <text>
        <r>
          <rPr>
            <sz val="8"/>
            <rFont val="Tahoma"/>
            <family val="0"/>
          </rPr>
          <t>Сколько студентов НЕ допущены к выполнению боевого задания (% в группе)</t>
        </r>
      </text>
    </comment>
    <comment ref="B9" authorId="3">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B12" authorId="3">
      <text>
        <r>
          <rPr>
            <sz val="8"/>
            <rFont val="Tahoma"/>
            <family val="0"/>
          </rPr>
          <t xml:space="preserve">27.03.2012
Сдала также тесты
1.3-14
2.3-14
3.3-12
Лейсан к бою готова!
12.11.2011
Прошла инструктаж по ТБ 
22.10.2011
Не прошла инструктаж по ТБ 
29.10.2011
Пары были в ауд. 1-432, 435 
Поэтому инструктаж пока не пройден </t>
        </r>
      </text>
    </comment>
    <comment ref="B21" authorId="3">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N17" authorId="3">
      <text>
        <r>
          <rPr>
            <sz val="8"/>
            <rFont val="Tahoma"/>
            <family val="0"/>
          </rPr>
          <t>20.03.2012
Первый на потоке</t>
        </r>
      </text>
    </comment>
    <comment ref="Q17" authorId="3">
      <text>
        <r>
          <rPr>
            <sz val="8"/>
            <rFont val="Tahoma"/>
            <family val="0"/>
          </rPr>
          <t xml:space="preserve">20.03.2012 
Первое весеннее лабораторное занятие по инофрматике 
в группе БСТ-11-02  в ауд. 1-333,334
Первый  на потоке решенный весенний тест 
</t>
        </r>
        <r>
          <rPr>
            <b/>
            <sz val="8"/>
            <rFont val="Tahoma"/>
            <family val="2"/>
          </rPr>
          <t xml:space="preserve">Результат проверки решенного теста </t>
        </r>
        <r>
          <rPr>
            <sz val="8"/>
            <rFont val="Tahoma"/>
            <family val="0"/>
          </rPr>
          <t xml:space="preserve">
Время решения теста 53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5355343
Ошибки
2.34-2
2.51-1
5.3-6
5.51-4
6.52-1 Мама...
7.2-4
7.50-1
ИТОГО 1 перл
Выписной эпикриз
Тест сдан без последствий
</t>
        </r>
      </text>
    </comment>
    <comment ref="E17" authorId="0">
      <text>
        <r>
          <rPr>
            <sz val="8"/>
            <rFont val="Tahoma"/>
            <family val="0"/>
          </rPr>
          <t xml:space="preserve">20.03.2012 
Первое весеннее лабораторное занятие по инофрматике 
в группе БСТ-11-02  в ауд. 1-333,334
</t>
        </r>
      </text>
    </comment>
    <comment ref="G17" authorId="0">
      <text>
        <r>
          <rPr>
            <sz val="8"/>
            <rFont val="Tahoma"/>
            <family val="0"/>
          </rPr>
          <t>20.03.2012 
Первое весеннее лабораторное занятие по инофрматике 
в группе БСТ-11-02  в ауд. 1-333,334</t>
        </r>
      </text>
    </comment>
    <comment ref="I17" authorId="0">
      <text>
        <r>
          <rPr>
            <sz val="8"/>
            <rFont val="Tahoma"/>
            <family val="0"/>
          </rPr>
          <t>20.03.2012 
Первое весеннее лабораторное занятие по инофрматике 
в группе БСТ-11-02  в ауд. 1-333,334</t>
        </r>
      </text>
    </comment>
    <comment ref="M17" authorId="3">
      <text>
        <r>
          <rPr>
            <sz val="8"/>
            <rFont val="Tahoma"/>
            <family val="0"/>
          </rPr>
          <t>20.03.2012 
Первое весеннее лабораторное занятие по инофрматике 
в группе БСТ-11-02  в ауд. 1-333,334</t>
        </r>
      </text>
    </comment>
    <comment ref="C17" authorId="0">
      <text>
        <r>
          <rPr>
            <sz val="8"/>
            <rFont val="Tahoma"/>
            <family val="0"/>
          </rPr>
          <t>20.03.2012 
Первое весеннее лабораторное занятие по инофрматике 
в группе БСТ-11-02  в ауд. 1-333,334</t>
        </r>
      </text>
    </comment>
    <comment ref="C25" authorId="0">
      <text>
        <r>
          <rPr>
            <sz val="8"/>
            <rFont val="Tahoma"/>
            <family val="0"/>
          </rPr>
          <t>20.03.2012 
Первое весеннее лабораторное занятие по инофрматике 
в группе БСТ-11-02  в ауд. 1-333,334</t>
        </r>
      </text>
    </comment>
    <comment ref="E25" authorId="0">
      <text>
        <r>
          <rPr>
            <sz val="8"/>
            <rFont val="Tahoma"/>
            <family val="0"/>
          </rPr>
          <t xml:space="preserve">20.03.2012 
Первое весеннее лабораторное занятие по инофрматике 
в группе БСТ-11-02  в ауд. 1-333,334
</t>
        </r>
      </text>
    </comment>
    <comment ref="G25" authorId="0">
      <text>
        <r>
          <rPr>
            <sz val="8"/>
            <rFont val="Tahoma"/>
            <family val="0"/>
          </rPr>
          <t>20.03.2012 
Первое весеннее лабораторное занятие по инофрматике 
в группе БСТ-11-02  в ауд. 1-333,334</t>
        </r>
      </text>
    </comment>
    <comment ref="I25" authorId="0">
      <text>
        <r>
          <rPr>
            <sz val="8"/>
            <rFont val="Tahoma"/>
            <family val="0"/>
          </rPr>
          <t>20.03.2012 
Первое весеннее лабораторное занятие по инофрматике 
в группе БСТ-11-02  в ауд. 1-333,334</t>
        </r>
      </text>
    </comment>
    <comment ref="M25" authorId="3">
      <text>
        <r>
          <rPr>
            <sz val="8"/>
            <rFont val="Tahoma"/>
            <family val="0"/>
          </rPr>
          <t>20.03.2012 
Первое весеннее лабораторное занятие по инофрматике 
в группе БСТ-11-02  в ауд. 1-333,334</t>
        </r>
      </text>
    </comment>
    <comment ref="C14" authorId="0">
      <text>
        <r>
          <rPr>
            <sz val="8"/>
            <rFont val="Tahoma"/>
            <family val="0"/>
          </rPr>
          <t>20.03.2012 
Первое весеннее лабораторное занятие по инофрматике 
в группе БСТ-11-02  в ауд. 1-333,334</t>
        </r>
      </text>
    </comment>
    <comment ref="E14" authorId="0">
      <text>
        <r>
          <rPr>
            <sz val="8"/>
            <rFont val="Tahoma"/>
            <family val="0"/>
          </rPr>
          <t xml:space="preserve">20.03.2012 
Первое весеннее лабораторное занятие по инофрматике 
в группе БСТ-11-02  в ауд. 1-333,334
</t>
        </r>
      </text>
    </comment>
    <comment ref="G14" authorId="0">
      <text>
        <r>
          <rPr>
            <sz val="8"/>
            <rFont val="Tahoma"/>
            <family val="0"/>
          </rPr>
          <t>20.03.2012 
Первое весеннее лабораторное занятие по инофрматике 
в группе БСТ-11-02  в ауд. 1-333,334</t>
        </r>
      </text>
    </comment>
    <comment ref="I14" authorId="0">
      <text>
        <r>
          <rPr>
            <sz val="8"/>
            <rFont val="Tahoma"/>
            <family val="0"/>
          </rPr>
          <t>20.03.2012 
Первое весеннее лабораторное занятие по инофрматике 
в группе БСТ-11-02  в ауд. 1-333,334</t>
        </r>
      </text>
    </comment>
    <comment ref="M14" authorId="3">
      <text>
        <r>
          <rPr>
            <sz val="8"/>
            <rFont val="Tahoma"/>
            <family val="0"/>
          </rPr>
          <t>20.03.2012 
Первое весеннее лабораторное занятие по инофрматике 
в группе БСТ-11-02  в ауд. 1-333,334</t>
        </r>
      </text>
    </comment>
    <comment ref="C16" authorId="0">
      <text>
        <r>
          <rPr>
            <sz val="8"/>
            <rFont val="Tahoma"/>
            <family val="0"/>
          </rPr>
          <t>20.03.2012 
Первое весеннее лабораторное занятие по инофрматике 
в группе БСТ-11-02  в ауд. 1-333,334</t>
        </r>
      </text>
    </comment>
    <comment ref="E16" authorId="0">
      <text>
        <r>
          <rPr>
            <sz val="8"/>
            <rFont val="Tahoma"/>
            <family val="0"/>
          </rPr>
          <t xml:space="preserve">20.03.2012 
Первое весеннее лабораторное занятие по инофрматике 
в группе БСТ-11-02  в ауд. 1-333,334
</t>
        </r>
      </text>
    </comment>
    <comment ref="G16" authorId="0">
      <text>
        <r>
          <rPr>
            <sz val="8"/>
            <rFont val="Tahoma"/>
            <family val="0"/>
          </rPr>
          <t>20.03.2012 
Первое весеннее лабораторное занятие по инофрматике 
в группе БСТ-11-02  в ауд. 1-333,334</t>
        </r>
      </text>
    </comment>
    <comment ref="I16" authorId="0">
      <text>
        <r>
          <rPr>
            <sz val="8"/>
            <rFont val="Tahoma"/>
            <family val="0"/>
          </rPr>
          <t>20.03.2012 
Первое весеннее лабораторное занятие по инофрматике 
в группе БСТ-11-02  в ауд. 1-333,334</t>
        </r>
      </text>
    </comment>
    <comment ref="M16" authorId="3">
      <text>
        <r>
          <rPr>
            <sz val="8"/>
            <rFont val="Tahoma"/>
            <family val="0"/>
          </rPr>
          <t>20.03.2012 
Первое весеннее лабораторное занятие по инофрматике 
в группе БСТ-11-02  в ауд. 1-333,334</t>
        </r>
      </text>
    </comment>
    <comment ref="C29" authorId="0">
      <text>
        <r>
          <rPr>
            <sz val="8"/>
            <rFont val="Tahoma"/>
            <family val="0"/>
          </rPr>
          <t>20.03.2012 
Первое весеннее лабораторное занятие по инофрматике 
в группе БСТ-11-02  в ауд. 1-333,334</t>
        </r>
      </text>
    </comment>
    <comment ref="E29" authorId="0">
      <text>
        <r>
          <rPr>
            <sz val="8"/>
            <rFont val="Tahoma"/>
            <family val="0"/>
          </rPr>
          <t xml:space="preserve">20.03.2012 
Первое весеннее лабораторное занятие по инофрматике 
в группе БСТ-11-02  в ауд. 1-333,334
</t>
        </r>
      </text>
    </comment>
    <comment ref="G29" authorId="0">
      <text>
        <r>
          <rPr>
            <sz val="8"/>
            <rFont val="Tahoma"/>
            <family val="0"/>
          </rPr>
          <t>20.03.2012 
Первое весеннее лабораторное занятие по инофрматике 
в группе БСТ-11-02  в ауд. 1-333,334</t>
        </r>
      </text>
    </comment>
    <comment ref="I29" authorId="0">
      <text>
        <r>
          <rPr>
            <sz val="8"/>
            <rFont val="Tahoma"/>
            <family val="0"/>
          </rPr>
          <t>20.03.2012 
Первое весеннее лабораторное занятие по инофрматике 
в группе БСТ-11-02  в ауд. 1-333,334</t>
        </r>
      </text>
    </comment>
    <comment ref="M29" authorId="3">
      <text>
        <r>
          <rPr>
            <sz val="8"/>
            <rFont val="Tahoma"/>
            <family val="0"/>
          </rPr>
          <t>20.03.2012 
Первое весеннее лабораторное занятие по инофрматике 
в группе БСТ-11-02  в ауд. 1-333,334</t>
        </r>
      </text>
    </comment>
    <comment ref="C26" authorId="0">
      <text>
        <r>
          <rPr>
            <sz val="8"/>
            <rFont val="Tahoma"/>
            <family val="0"/>
          </rPr>
          <t>20.03.2012 
Первое весеннее лабораторное занятие по инофрматике 
в группе БСТ-11-02  в ауд. 1-333,334</t>
        </r>
      </text>
    </comment>
    <comment ref="E26" authorId="0">
      <text>
        <r>
          <rPr>
            <sz val="8"/>
            <rFont val="Tahoma"/>
            <family val="0"/>
          </rPr>
          <t xml:space="preserve">20.03.2012 
Первое весеннее лабораторное занятие по инофрматике 
в группе БСТ-11-02  в ауд. 1-333,334
</t>
        </r>
      </text>
    </comment>
    <comment ref="G26" authorId="0">
      <text>
        <r>
          <rPr>
            <sz val="8"/>
            <rFont val="Tahoma"/>
            <family val="0"/>
          </rPr>
          <t>20.03.2012 
Первое весеннее лабораторное занятие по инофрматике 
в группе БСТ-11-02  в ауд. 1-333,334</t>
        </r>
      </text>
    </comment>
    <comment ref="I26" authorId="0">
      <text>
        <r>
          <rPr>
            <sz val="8"/>
            <rFont val="Tahoma"/>
            <family val="0"/>
          </rPr>
          <t>20.03.2012 
Первое весеннее лабораторное занятие по инофрматике 
в группе БСТ-11-02  в ауд. 1-333,334</t>
        </r>
      </text>
    </comment>
    <comment ref="M26" authorId="3">
      <text>
        <r>
          <rPr>
            <sz val="8"/>
            <rFont val="Tahoma"/>
            <family val="0"/>
          </rPr>
          <t>20.03.2012 
Первое весеннее лабораторное занятие по инофрматике 
в группе БСТ-11-02  в ауд. 1-333,334</t>
        </r>
      </text>
    </comment>
    <comment ref="C27" authorId="0">
      <text>
        <r>
          <rPr>
            <sz val="8"/>
            <rFont val="Tahoma"/>
            <family val="0"/>
          </rPr>
          <t>20.03.2012 
Первое весеннее лабораторное занятие по инофрматике 
в группе БСТ-11-02  в ауд. 1-333,334</t>
        </r>
      </text>
    </comment>
    <comment ref="E27" authorId="0">
      <text>
        <r>
          <rPr>
            <sz val="8"/>
            <rFont val="Tahoma"/>
            <family val="0"/>
          </rPr>
          <t xml:space="preserve">20.03.2012 
Первое весеннее лабораторное занятие по инофрматике 
в группе БСТ-11-02  в ауд. 1-333,334
</t>
        </r>
      </text>
    </comment>
    <comment ref="G27" authorId="0">
      <text>
        <r>
          <rPr>
            <sz val="8"/>
            <rFont val="Tahoma"/>
            <family val="0"/>
          </rPr>
          <t>20.03.2012 
Первое весеннее лабораторное занятие по инофрматике 
в группе БСТ-11-02  в ауд. 1-333,334</t>
        </r>
      </text>
    </comment>
    <comment ref="I27" authorId="0">
      <text>
        <r>
          <rPr>
            <sz val="8"/>
            <rFont val="Tahoma"/>
            <family val="0"/>
          </rPr>
          <t>20.03.2012 
Первое весеннее лабораторное занятие по инофрматике 
в группе БСТ-11-02  в ауд. 1-333,334</t>
        </r>
      </text>
    </comment>
    <comment ref="M27" authorId="3">
      <text>
        <r>
          <rPr>
            <sz val="8"/>
            <rFont val="Tahoma"/>
            <family val="0"/>
          </rPr>
          <t>20.03.2012 
Первое весеннее лабораторное занятие по инофрматике 
в группе БСТ-11-02  в ауд. 1-333,334</t>
        </r>
      </text>
    </comment>
    <comment ref="C7" authorId="0">
      <text>
        <r>
          <rPr>
            <sz val="8"/>
            <rFont val="Tahoma"/>
            <family val="0"/>
          </rPr>
          <t>20.03.2012 
Первое весеннее лабораторное занятие по инофрматике 
в группе БСТ-11-02  в ауд. 1-333,334</t>
        </r>
      </text>
    </comment>
    <comment ref="E7" authorId="0">
      <text>
        <r>
          <rPr>
            <sz val="8"/>
            <rFont val="Tahoma"/>
            <family val="0"/>
          </rPr>
          <t xml:space="preserve">20.03.2012 
Первое весеннее лабораторное занятие по инофрматике 
в группе БСТ-11-02  в ауд. 1-333,334
</t>
        </r>
      </text>
    </comment>
    <comment ref="G7" authorId="0">
      <text>
        <r>
          <rPr>
            <sz val="8"/>
            <rFont val="Tahoma"/>
            <family val="0"/>
          </rPr>
          <t>20.03.2012 
Первое весеннее лабораторное занятие по инофрматике 
в группе БСТ-11-02  в ауд. 1-333,334</t>
        </r>
      </text>
    </comment>
    <comment ref="I7" authorId="0">
      <text>
        <r>
          <rPr>
            <sz val="8"/>
            <rFont val="Tahoma"/>
            <family val="0"/>
          </rPr>
          <t>20.03.2012 
Первое весеннее лабораторное занятие по инофрматике 
в группе БСТ-11-02  в ауд. 1-333,334</t>
        </r>
      </text>
    </comment>
    <comment ref="M7" authorId="3">
      <text>
        <r>
          <rPr>
            <sz val="8"/>
            <rFont val="Tahoma"/>
            <family val="0"/>
          </rPr>
          <t>20.03.2012 
Первое весеннее лабораторное занятие по инофрматике 
в группе БСТ-11-02  в ауд. 1-333,334</t>
        </r>
      </text>
    </comment>
    <comment ref="C13" authorId="0">
      <text>
        <r>
          <rPr>
            <sz val="8"/>
            <rFont val="Tahoma"/>
            <family val="0"/>
          </rPr>
          <t>20.03.2012 
Первое весеннее лабораторное занятие по инофрматике 
в группе БСТ-11-02  в ауд. 1-333,334</t>
        </r>
      </text>
    </comment>
    <comment ref="E13" authorId="0">
      <text>
        <r>
          <rPr>
            <sz val="8"/>
            <rFont val="Tahoma"/>
            <family val="0"/>
          </rPr>
          <t xml:space="preserve">20.03.2012 
Первое весеннее лабораторное занятие по инофрматике 
в группе БСТ-11-02  в ауд. 1-333,334
</t>
        </r>
      </text>
    </comment>
    <comment ref="G13" authorId="0">
      <text>
        <r>
          <rPr>
            <sz val="8"/>
            <rFont val="Tahoma"/>
            <family val="0"/>
          </rPr>
          <t>20.03.2012 
Первое весеннее лабораторное занятие по инофрматике 
в группе БСТ-11-02  в ауд. 1-333,334</t>
        </r>
      </text>
    </comment>
    <comment ref="I13" authorId="0">
      <text>
        <r>
          <rPr>
            <sz val="8"/>
            <rFont val="Tahoma"/>
            <family val="0"/>
          </rPr>
          <t>20.03.2012 
Первое весеннее лабораторное занятие по инофрматике 
в группе БСТ-11-02  в ауд. 1-333,334</t>
        </r>
      </text>
    </comment>
    <comment ref="M13" authorId="3">
      <text>
        <r>
          <rPr>
            <sz val="8"/>
            <rFont val="Tahoma"/>
            <family val="0"/>
          </rPr>
          <t>20.03.2012 
Первое весеннее лабораторное занятие по инофрматике 
в группе БСТ-11-02  в ауд. 1-333,334</t>
        </r>
      </text>
    </comment>
    <comment ref="C10" authorId="0">
      <text>
        <r>
          <rPr>
            <sz val="8"/>
            <rFont val="Tahoma"/>
            <family val="0"/>
          </rPr>
          <t>20.03.2012 
Первое весеннее лабораторное занятие по инофрматике 
в группе БСТ-11-02  в ауд. 1-333,334</t>
        </r>
      </text>
    </comment>
    <comment ref="E10" authorId="0">
      <text>
        <r>
          <rPr>
            <sz val="8"/>
            <rFont val="Tahoma"/>
            <family val="0"/>
          </rPr>
          <t xml:space="preserve">20.03.2012 
Первое весеннее лабораторное занятие по инофрматике 
в группе БСТ-11-02  в ауд. 1-333,334
</t>
        </r>
      </text>
    </comment>
    <comment ref="G10" authorId="0">
      <text>
        <r>
          <rPr>
            <sz val="8"/>
            <rFont val="Tahoma"/>
            <family val="0"/>
          </rPr>
          <t>20.03.2012 
Первое весеннее лабораторное занятие по инофрматике 
в группе БСТ-11-02  в ауд. 1-333,334</t>
        </r>
      </text>
    </comment>
    <comment ref="I10" authorId="0">
      <text>
        <r>
          <rPr>
            <sz val="8"/>
            <rFont val="Tahoma"/>
            <family val="0"/>
          </rPr>
          <t>20.03.2012 
Первое весеннее лабораторное занятие по инофрматике 
в группе БСТ-11-02  в ауд. 1-333,334</t>
        </r>
      </text>
    </comment>
    <comment ref="M10" authorId="3">
      <text>
        <r>
          <rPr>
            <sz val="8"/>
            <rFont val="Tahoma"/>
            <family val="0"/>
          </rPr>
          <t>20.03.2012 
Первое весеннее лабораторное занятие по инофрматике 
в группе БСТ-11-02  в ауд. 1-333,334</t>
        </r>
      </text>
    </comment>
    <comment ref="C36" authorId="0">
      <text>
        <r>
          <rPr>
            <sz val="8"/>
            <rFont val="Tahoma"/>
            <family val="0"/>
          </rPr>
          <t>20.03.2012 
Первое весеннее лабораторное занятие по инофрматике 
в группе БСТ-11-02  в ауд. 1-333,334</t>
        </r>
      </text>
    </comment>
    <comment ref="E36" authorId="0">
      <text>
        <r>
          <rPr>
            <sz val="8"/>
            <rFont val="Tahoma"/>
            <family val="0"/>
          </rPr>
          <t xml:space="preserve">20.03.2012 
Первое весеннее лабораторное занятие по инофрматике 
в группе БСТ-11-02  в ауд. 1-333,334
</t>
        </r>
      </text>
    </comment>
    <comment ref="G36" authorId="0">
      <text>
        <r>
          <rPr>
            <sz val="8"/>
            <rFont val="Tahoma"/>
            <family val="0"/>
          </rPr>
          <t>20.03.2012 
Первое весеннее лабораторное занятие по инофрматике 
в группе БСТ-11-02  в ауд. 1-333,334</t>
        </r>
      </text>
    </comment>
    <comment ref="I36" authorId="0">
      <text>
        <r>
          <rPr>
            <sz val="8"/>
            <rFont val="Tahoma"/>
            <family val="0"/>
          </rPr>
          <t>20.03.2012 
Первое весеннее лабораторное занятие по инофрматике 
в группе БСТ-11-02  в ауд. 1-333,334</t>
        </r>
      </text>
    </comment>
    <comment ref="M36" authorId="3">
      <text>
        <r>
          <rPr>
            <sz val="8"/>
            <rFont val="Tahoma"/>
            <family val="0"/>
          </rPr>
          <t>20.03.2012 
Первое весеннее лабораторное занятие по инофрматике 
в группе БСТ-11-02  в ауд. 1-333,334</t>
        </r>
      </text>
    </comment>
    <comment ref="C19" authorId="0">
      <text>
        <r>
          <rPr>
            <sz val="8"/>
            <rFont val="Tahoma"/>
            <family val="0"/>
          </rPr>
          <t>20.03.2012 
Первое весеннее лабораторное занятие по инофрматике 
в группе БСТ-11-02  в ауд. 1-333,334</t>
        </r>
      </text>
    </comment>
    <comment ref="E19" authorId="0">
      <text>
        <r>
          <rPr>
            <sz val="8"/>
            <rFont val="Tahoma"/>
            <family val="0"/>
          </rPr>
          <t xml:space="preserve">20.03.2012 
Первое весеннее лабораторное занятие по инофрматике 
в группе БСТ-11-02  в ауд. 1-333,334
</t>
        </r>
      </text>
    </comment>
    <comment ref="G19" authorId="0">
      <text>
        <r>
          <rPr>
            <sz val="8"/>
            <rFont val="Tahoma"/>
            <family val="0"/>
          </rPr>
          <t>20.03.2012 
Первое весеннее лабораторное занятие по инофрматике 
в группе БСТ-11-02  в ауд. 1-333,334</t>
        </r>
      </text>
    </comment>
    <comment ref="I19" authorId="0">
      <text>
        <r>
          <rPr>
            <sz val="8"/>
            <rFont val="Tahoma"/>
            <family val="0"/>
          </rPr>
          <t>20.03.2012 
Первое весеннее лабораторное занятие по инофрматике 
в группе БСТ-11-02  в ауд. 1-333,334</t>
        </r>
      </text>
    </comment>
    <comment ref="M19" authorId="3">
      <text>
        <r>
          <rPr>
            <sz val="8"/>
            <rFont val="Tahoma"/>
            <family val="0"/>
          </rPr>
          <t>20.03.2012 
Первое весеннее лабораторное занятие по инофрматике 
в группе БСТ-11-02  в ауд. 1-333,334</t>
        </r>
      </text>
    </comment>
    <comment ref="C31" authorId="0">
      <text>
        <r>
          <rPr>
            <sz val="8"/>
            <rFont val="Tahoma"/>
            <family val="0"/>
          </rPr>
          <t>20.03.2012 
Первое весеннее лабораторное занятие по инофрматике 
в группе БСТ-11-02  в ауд. 1-333,334</t>
        </r>
      </text>
    </comment>
    <comment ref="E31" authorId="0">
      <text>
        <r>
          <rPr>
            <sz val="8"/>
            <rFont val="Tahoma"/>
            <family val="0"/>
          </rPr>
          <t xml:space="preserve">20.03.2012 
Первое весеннее лабораторное занятие по инофрматике 
в группе БСТ-11-02  в ауд. 1-333,334
</t>
        </r>
      </text>
    </comment>
    <comment ref="G31" authorId="0">
      <text>
        <r>
          <rPr>
            <sz val="8"/>
            <rFont val="Tahoma"/>
            <family val="0"/>
          </rPr>
          <t>20.03.2012 
Первое весеннее лабораторное занятие по инофрматике 
в группе БСТ-11-02  в ауд. 1-333,334</t>
        </r>
      </text>
    </comment>
    <comment ref="I31" authorId="0">
      <text>
        <r>
          <rPr>
            <sz val="8"/>
            <rFont val="Tahoma"/>
            <family val="0"/>
          </rPr>
          <t>20.03.2012 
Первое весеннее лабораторное занятие по инофрматике 
в группе БСТ-11-02  в ауд. 1-333,334</t>
        </r>
      </text>
    </comment>
    <comment ref="M31" authorId="3">
      <text>
        <r>
          <rPr>
            <sz val="8"/>
            <rFont val="Tahoma"/>
            <family val="0"/>
          </rPr>
          <t>20.03.2012 
Первое весеннее лабораторное занятие по инофрматике 
в группе БСТ-11-02  в ауд. 1-333,334</t>
        </r>
      </text>
    </comment>
    <comment ref="C6" authorId="0">
      <text>
        <r>
          <rPr>
            <sz val="8"/>
            <rFont val="Tahoma"/>
            <family val="0"/>
          </rPr>
          <t>20.03.2012 
Первое весеннее лабораторное занятие по инофрматике 
в группе БСТ-11-02  в ауд. 1-333,334</t>
        </r>
      </text>
    </comment>
    <comment ref="E6" authorId="0">
      <text>
        <r>
          <rPr>
            <sz val="8"/>
            <rFont val="Tahoma"/>
            <family val="0"/>
          </rPr>
          <t xml:space="preserve">20.03.2012 
Первое весеннее лабораторное занятие по инофрматике 
в группе БСТ-11-02  в ауд. 1-333,334
</t>
        </r>
      </text>
    </comment>
    <comment ref="G6" authorId="0">
      <text>
        <r>
          <rPr>
            <sz val="8"/>
            <rFont val="Tahoma"/>
            <family val="0"/>
          </rPr>
          <t>20.03.2012 
Первое весеннее лабораторное занятие по инофрматике 
в группе БСТ-11-02  в ауд. 1-333,334</t>
        </r>
      </text>
    </comment>
    <comment ref="I6" authorId="0">
      <text>
        <r>
          <rPr>
            <sz val="8"/>
            <rFont val="Tahoma"/>
            <family val="0"/>
          </rPr>
          <t>20.03.2012 
Первое весеннее лабораторное занятие по инофрматике 
в группе БСТ-11-02  в ауд. 1-333,334</t>
        </r>
      </text>
    </comment>
    <comment ref="M6" authorId="3">
      <text>
        <r>
          <rPr>
            <sz val="8"/>
            <rFont val="Tahoma"/>
            <family val="0"/>
          </rPr>
          <t>20.03.2012 
Первое весеннее лабораторное занятие по инофрматике 
в группе БСТ-11-02  в ауд. 1-333,334</t>
        </r>
      </text>
    </comment>
    <comment ref="C22" authorId="0">
      <text>
        <r>
          <rPr>
            <sz val="8"/>
            <rFont val="Tahoma"/>
            <family val="0"/>
          </rPr>
          <t>20.03.2012 
Первое весеннее лабораторное занятие по инофрматике 
в группе БСТ-11-02  в ауд. 1-333,334</t>
        </r>
      </text>
    </comment>
    <comment ref="E22" authorId="0">
      <text>
        <r>
          <rPr>
            <sz val="8"/>
            <rFont val="Tahoma"/>
            <family val="0"/>
          </rPr>
          <t xml:space="preserve">20.03.2012 
Первое весеннее лабораторное занятие по инофрматике 
в группе БСТ-11-02  в ауд. 1-333,334
</t>
        </r>
      </text>
    </comment>
    <comment ref="G22" authorId="0">
      <text>
        <r>
          <rPr>
            <sz val="8"/>
            <rFont val="Tahoma"/>
            <family val="0"/>
          </rPr>
          <t>20.03.2012 
Первое весеннее лабораторное занятие по инофрматике 
в группе БСТ-11-02  в ауд. 1-333,334</t>
        </r>
      </text>
    </comment>
    <comment ref="I22" authorId="0">
      <text>
        <r>
          <rPr>
            <sz val="8"/>
            <rFont val="Tahoma"/>
            <family val="0"/>
          </rPr>
          <t>20.03.2012 
Первое весеннее лабораторное занятие по инофрматике 
в группе БСТ-11-02  в ауд. 1-333,334</t>
        </r>
      </text>
    </comment>
    <comment ref="M22" authorId="3">
      <text>
        <r>
          <rPr>
            <sz val="8"/>
            <rFont val="Tahoma"/>
            <family val="0"/>
          </rPr>
          <t>20.03.2012 
Первое весеннее лабораторное занятие по инофрматике 
в группе БСТ-11-02  в ауд. 1-333,334</t>
        </r>
      </text>
    </comment>
    <comment ref="C35" authorId="0">
      <text>
        <r>
          <rPr>
            <sz val="8"/>
            <rFont val="Tahoma"/>
            <family val="0"/>
          </rPr>
          <t>20.03.2012 
Первое весеннее лабораторное занятие по инофрматике 
в группе БСТ-11-02  в ауд. 1-333,334</t>
        </r>
      </text>
    </comment>
    <comment ref="E35" authorId="0">
      <text>
        <r>
          <rPr>
            <sz val="8"/>
            <rFont val="Tahoma"/>
            <family val="0"/>
          </rPr>
          <t xml:space="preserve">20.03.2012 
Первое весеннее лабораторное занятие по инофрматике 
в группе БСТ-11-02  в ауд. 1-333,334
</t>
        </r>
      </text>
    </comment>
    <comment ref="G35" authorId="0">
      <text>
        <r>
          <rPr>
            <sz val="8"/>
            <rFont val="Tahoma"/>
            <family val="0"/>
          </rPr>
          <t>20.03.2012 
Первое весеннее лабораторное занятие по инофрматике 
в группе БСТ-11-02  в ауд. 1-333,334</t>
        </r>
      </text>
    </comment>
    <comment ref="C11" authorId="0">
      <text>
        <r>
          <rPr>
            <sz val="8"/>
            <rFont val="Tahoma"/>
            <family val="0"/>
          </rPr>
          <t>20.03.2012 
Первое весеннее лабораторное занятие по инофрматике 
в группе БСТ-11-02  в ауд. 1-333,334</t>
        </r>
      </text>
    </comment>
    <comment ref="E11" authorId="0">
      <text>
        <r>
          <rPr>
            <sz val="8"/>
            <rFont val="Tahoma"/>
            <family val="0"/>
          </rPr>
          <t xml:space="preserve">20.03.2012 
Первое весеннее лабораторное занятие по инофрматике 
в группе БСТ-11-02  в ауд. 1-333,334
</t>
        </r>
      </text>
    </comment>
    <comment ref="C30" authorId="0">
      <text>
        <r>
          <rPr>
            <sz val="8"/>
            <rFont val="Tahoma"/>
            <family val="0"/>
          </rPr>
          <t>20.03.2012 
Первое весеннее лабораторное занятие по инофрматике 
в группе БСТ-11-02  в ауд. 1-333,334</t>
        </r>
      </text>
    </comment>
    <comment ref="E30" authorId="0">
      <text>
        <r>
          <rPr>
            <sz val="8"/>
            <rFont val="Tahoma"/>
            <family val="0"/>
          </rPr>
          <t xml:space="preserve">20.03.2012 
Первое весеннее лабораторное занятие по инофрматике 
в группе БСТ-11-02  в ауд. 1-333,334
</t>
        </r>
      </text>
    </comment>
    <comment ref="G30" authorId="0">
      <text>
        <r>
          <rPr>
            <sz val="8"/>
            <rFont val="Tahoma"/>
            <family val="0"/>
          </rPr>
          <t>20.03.2012 
Первое весеннее лабораторное занятие по инофрматике 
в группе БСТ-11-02  в ауд. 1-333,334</t>
        </r>
      </text>
    </comment>
    <comment ref="I30" authorId="0">
      <text>
        <r>
          <rPr>
            <sz val="8"/>
            <rFont val="Tahoma"/>
            <family val="0"/>
          </rPr>
          <t>20.03.2012 
Первое весеннее лабораторное занятие по инофрматике 
в группе БСТ-11-02  в ауд. 1-333,334</t>
        </r>
      </text>
    </comment>
    <comment ref="M30" authorId="3">
      <text>
        <r>
          <rPr>
            <sz val="8"/>
            <rFont val="Tahoma"/>
            <family val="0"/>
          </rPr>
          <t>20.03.2012 
Первое весеннее лабораторное занятие по инофрматике 
в группе БСТ-11-02  в ауд. 1-333,334</t>
        </r>
      </text>
    </comment>
    <comment ref="C21" authorId="0">
      <text>
        <r>
          <rPr>
            <sz val="8"/>
            <rFont val="Tahoma"/>
            <family val="0"/>
          </rPr>
          <t>27.03.2012 
Второе весеннее лабораторное занятие по инофрматике 
в группе БСТ-11-02  в ауд. 1-333,334</t>
        </r>
      </text>
    </comment>
    <comment ref="E21" authorId="0">
      <text>
        <r>
          <rPr>
            <sz val="8"/>
            <rFont val="Tahoma"/>
            <family val="0"/>
          </rPr>
          <t xml:space="preserve">27.03.2012 
Второе весеннее лабораторное занятие по инофрматике 
в группе БСТ-11-02  в ауд. 1-333,334
</t>
        </r>
      </text>
    </comment>
    <comment ref="G21" authorId="0">
      <text>
        <r>
          <rPr>
            <sz val="8"/>
            <rFont val="Tahoma"/>
            <family val="0"/>
          </rPr>
          <t>27.03.2012 
Второе весеннее лабораторное занятие по инофрматике 
в группе БСТ-11-02  в ауд. 1-333,334</t>
        </r>
      </text>
    </comment>
    <comment ref="I21" authorId="0">
      <text>
        <r>
          <rPr>
            <sz val="8"/>
            <rFont val="Tahoma"/>
            <family val="0"/>
          </rPr>
          <t>27.03.2012 
Второевесеннее лабораторное занятие по инофрматике 
в группе БСТ-11-02  в ауд. 1-333,334</t>
        </r>
      </text>
    </comment>
    <comment ref="M21" authorId="3">
      <text>
        <r>
          <rPr>
            <sz val="8"/>
            <rFont val="Tahoma"/>
            <family val="0"/>
          </rPr>
          <t>27.03.2012 
Второе  весеннее лабораторное занятие по инофрматике 
в группе БСТ-11-02  в ауд. 1-333,334</t>
        </r>
      </text>
    </comment>
    <comment ref="G11" authorId="0">
      <text>
        <r>
          <rPr>
            <sz val="8"/>
            <rFont val="Tahoma"/>
            <family val="0"/>
          </rPr>
          <t>27.03.2012 
Второе весеннее лабораторное занятие по инофрматике 
в группе БСТ-11-02  в ауд. 1-333,334</t>
        </r>
      </text>
    </comment>
    <comment ref="I11" authorId="0">
      <text>
        <r>
          <rPr>
            <sz val="8"/>
            <rFont val="Tahoma"/>
            <family val="0"/>
          </rPr>
          <t>27.03.2012 
Второевесеннее лабораторное занятие по инофрматике 
в группе БСТ-11-02  в ауд. 1-333,334</t>
        </r>
      </text>
    </comment>
    <comment ref="M11" authorId="3">
      <text>
        <r>
          <rPr>
            <sz val="8"/>
            <rFont val="Tahoma"/>
            <family val="0"/>
          </rPr>
          <t>27.03.2012 
Второе  весеннее лабораторное занятие по инофрматике 
в группе БСТ-11-02  в ауд. 1-333,334</t>
        </r>
      </text>
    </comment>
    <comment ref="I35" authorId="0">
      <text>
        <r>
          <rPr>
            <sz val="8"/>
            <rFont val="Tahoma"/>
            <family val="0"/>
          </rPr>
          <t>27.03.2012 
Второевесеннее лабораторное занятие по инофрматике 
в группе БСТ-11-02  в ауд. 1-333,334</t>
        </r>
      </text>
    </comment>
    <comment ref="M35" authorId="3">
      <text>
        <r>
          <rPr>
            <sz val="8"/>
            <rFont val="Tahoma"/>
            <family val="0"/>
          </rPr>
          <t>27.03.2012 
Второе  весеннее лабораторное занятие по инофрматике 
в группе БСТ-11-02  в ауд. 1-333,334</t>
        </r>
      </text>
    </comment>
    <comment ref="C34" authorId="0">
      <text>
        <r>
          <rPr>
            <sz val="8"/>
            <rFont val="Tahoma"/>
            <family val="0"/>
          </rPr>
          <t>27.03.2012 
Второе весеннее лабораторное занятие по инофрматике 
в группе БСТ-11-02  в ауд. 1-333,334</t>
        </r>
      </text>
    </comment>
    <comment ref="E34" authorId="0">
      <text>
        <r>
          <rPr>
            <sz val="8"/>
            <rFont val="Tahoma"/>
            <family val="0"/>
          </rPr>
          <t xml:space="preserve">27.03.2012 
Второе весеннее лабораторное занятие по инофрматике 
в группе БСТ-11-02  в ауд. 1-333,334
</t>
        </r>
      </text>
    </comment>
    <comment ref="G34" authorId="0">
      <text>
        <r>
          <rPr>
            <sz val="8"/>
            <rFont val="Tahoma"/>
            <family val="0"/>
          </rPr>
          <t>27.03.2012 
Второе весеннее лабораторное занятие по инофрматике 
в группе БСТ-11-02  в ауд. 1-333,334</t>
        </r>
      </text>
    </comment>
    <comment ref="I34" authorId="0">
      <text>
        <r>
          <rPr>
            <sz val="8"/>
            <rFont val="Tahoma"/>
            <family val="0"/>
          </rPr>
          <t>27.03.2012 
Второевесеннее лабораторное занятие по инофрматике 
в группе БСТ-11-02  в ауд. 1-333,334</t>
        </r>
      </text>
    </comment>
    <comment ref="M34" authorId="3">
      <text>
        <r>
          <rPr>
            <sz val="8"/>
            <rFont val="Tahoma"/>
            <family val="0"/>
          </rPr>
          <t>27.03.2012 
Второе  весеннее лабораторное занятие по инофрматике 
в группе БСТ-11-02  в ауд. 1-333,334</t>
        </r>
      </text>
    </comment>
    <comment ref="C18" authorId="0">
      <text>
        <r>
          <rPr>
            <sz val="8"/>
            <rFont val="Tahoma"/>
            <family val="0"/>
          </rPr>
          <t>27.03.2012 
Второе весеннее лабораторное занятие по инофрматике 
в группе БСТ-11-02  в ауд. 1-333,334</t>
        </r>
      </text>
    </comment>
    <comment ref="E18" authorId="0">
      <text>
        <r>
          <rPr>
            <sz val="8"/>
            <rFont val="Tahoma"/>
            <family val="0"/>
          </rPr>
          <t xml:space="preserve">27.03.2012 
Второе весеннее лабораторное занятие по инофрматике 
в группе БСТ-11-02  в ауд. 1-333,334
</t>
        </r>
      </text>
    </comment>
    <comment ref="G18" authorId="0">
      <text>
        <r>
          <rPr>
            <sz val="8"/>
            <rFont val="Tahoma"/>
            <family val="0"/>
          </rPr>
          <t>27.03.2012 
Второе весеннее лабораторное занятие по инофрматике 
в группе БСТ-11-02  в ауд. 1-333,334</t>
        </r>
      </text>
    </comment>
    <comment ref="I18" authorId="0">
      <text>
        <r>
          <rPr>
            <sz val="8"/>
            <rFont val="Tahoma"/>
            <family val="0"/>
          </rPr>
          <t>27.03.2012 
Второевесеннее лабораторное занятие по инофрматике 
в группе БСТ-11-02  в ауд. 1-333,334</t>
        </r>
      </text>
    </comment>
    <comment ref="M18" authorId="3">
      <text>
        <r>
          <rPr>
            <sz val="8"/>
            <rFont val="Tahoma"/>
            <family val="0"/>
          </rPr>
          <t>27.03.2012 
Второе  весеннее лабораторное занятие по инофрматике 
в группе БСТ-11-02  в ауд. 1-333,334</t>
        </r>
      </text>
    </comment>
    <comment ref="C15" authorId="0">
      <text>
        <r>
          <rPr>
            <sz val="8"/>
            <rFont val="Tahoma"/>
            <family val="0"/>
          </rPr>
          <t>27.03.2012 
Второе весеннее лабораторное занятие по инофрматике 
в группе БСТ-11-02  в ауд. 1-333,334</t>
        </r>
      </text>
    </comment>
    <comment ref="E15" authorId="0">
      <text>
        <r>
          <rPr>
            <sz val="8"/>
            <rFont val="Tahoma"/>
            <family val="0"/>
          </rPr>
          <t xml:space="preserve">27.03.2012 
Второе весеннее лабораторное занятие по инофрматике 
в группе БСТ-11-02  в ауд. 1-333,334
</t>
        </r>
      </text>
    </comment>
    <comment ref="G15" authorId="0">
      <text>
        <r>
          <rPr>
            <sz val="8"/>
            <rFont val="Tahoma"/>
            <family val="0"/>
          </rPr>
          <t>27.03.2012 
Второе весеннее лабораторное занятие по инофрматике 
в группе БСТ-11-02  в ауд. 1-333,334</t>
        </r>
      </text>
    </comment>
    <comment ref="I15" authorId="0">
      <text>
        <r>
          <rPr>
            <sz val="8"/>
            <rFont val="Tahoma"/>
            <family val="0"/>
          </rPr>
          <t>27.03.2012 
Второевесеннее лабораторное занятие по инофрматике 
в группе БСТ-11-02  в ауд. 1-333,334</t>
        </r>
      </text>
    </comment>
    <comment ref="M15" authorId="3">
      <text>
        <r>
          <rPr>
            <sz val="8"/>
            <rFont val="Tahoma"/>
            <family val="0"/>
          </rPr>
          <t>27.03.2012 
Второе  весеннее лабораторное занятие по инофрматике 
в группе БСТ-11-02  в ауд. 1-333,334</t>
        </r>
      </text>
    </comment>
    <comment ref="C33" authorId="0">
      <text>
        <r>
          <rPr>
            <sz val="8"/>
            <rFont val="Tahoma"/>
            <family val="0"/>
          </rPr>
          <t xml:space="preserve">10.04.2012 
Четвертое  весеннее лабораторное занятие по информатике 
в группе БСТ-11-02  в ауд. 1-333,334
Результат 14 
27.03.2012 
Второе весеннее лабораторное занятие по инофрматике 
в группе БСТ-11-02  в ауд. 1-333,334
Результат 11 </t>
        </r>
      </text>
    </comment>
    <comment ref="C24" authorId="0">
      <text>
        <r>
          <rPr>
            <sz val="8"/>
            <rFont val="Tahoma"/>
            <family val="0"/>
          </rPr>
          <t>27.03.2012 
Второе весеннее лабораторное занятие по инофрматике 
в группе БСТ-11-02  в ауд. 1-333,334</t>
        </r>
      </text>
    </comment>
    <comment ref="E24" authorId="0">
      <text>
        <r>
          <rPr>
            <sz val="8"/>
            <rFont val="Tahoma"/>
            <family val="0"/>
          </rPr>
          <t xml:space="preserve">27.03.2012 
Второе весеннее лабораторное занятие по инофрматике 
в группе БСТ-11-02  в ауд. 1-333,334
</t>
        </r>
      </text>
    </comment>
    <comment ref="G24" authorId="0">
      <text>
        <r>
          <rPr>
            <sz val="8"/>
            <rFont val="Tahoma"/>
            <family val="0"/>
          </rPr>
          <t>27.03.2012 
Второе весеннее лабораторное занятие по инофрматике 
в группе БСТ-11-02  в ауд. 1-333,334</t>
        </r>
      </text>
    </comment>
    <comment ref="I24" authorId="0">
      <text>
        <r>
          <rPr>
            <sz val="8"/>
            <rFont val="Tahoma"/>
            <family val="0"/>
          </rPr>
          <t>27.03.2012 
Второевесеннее лабораторное занятие по инофрматике 
в группе БСТ-11-02  в ауд. 1-333,334</t>
        </r>
      </text>
    </comment>
    <comment ref="M24" authorId="3">
      <text>
        <r>
          <rPr>
            <sz val="8"/>
            <rFont val="Tahoma"/>
            <family val="0"/>
          </rPr>
          <t>27.03.2012 
Второе  весеннее лабораторное занятие по инофрматике 
в группе БСТ-11-02  в ауд. 1-333,334</t>
        </r>
      </text>
    </comment>
    <comment ref="C12" authorId="0">
      <text>
        <r>
          <rPr>
            <sz val="8"/>
            <rFont val="Tahoma"/>
            <family val="0"/>
          </rPr>
          <t>27.03.2012 
Второе весеннее лабораторное занятие по инофрматике 
в группе БСТ-11-02  в ауд. 1-333,334</t>
        </r>
      </text>
    </comment>
    <comment ref="E12" authorId="0">
      <text>
        <r>
          <rPr>
            <sz val="8"/>
            <rFont val="Tahoma"/>
            <family val="0"/>
          </rPr>
          <t xml:space="preserve">27.03.2012 
Второе весеннее лабораторное занятие по инофрматике 
в группе БСТ-11-02  в ауд. 1-333,334
</t>
        </r>
      </text>
    </comment>
    <comment ref="G12" authorId="0">
      <text>
        <r>
          <rPr>
            <sz val="8"/>
            <rFont val="Tahoma"/>
            <family val="0"/>
          </rPr>
          <t>27.03.2012 
Второе весеннее лабораторное занятие по инофрматике 
в группе БСТ-11-02  в ауд. 1-333,334</t>
        </r>
      </text>
    </comment>
    <comment ref="I12" authorId="0">
      <text>
        <r>
          <rPr>
            <sz val="8"/>
            <rFont val="Tahoma"/>
            <family val="0"/>
          </rPr>
          <t>27.03.2012 
Второевесеннее лабораторное занятие по инофрматике 
в группе БСТ-11-02  в ауд. 1-333,334</t>
        </r>
      </text>
    </comment>
    <comment ref="M12" authorId="3">
      <text>
        <r>
          <rPr>
            <sz val="8"/>
            <rFont val="Tahoma"/>
            <family val="0"/>
          </rPr>
          <t>27.03.2012 
Второе  весеннее лабораторное занятие по инофрматике 
в группе БСТ-11-02  в ауд. 1-333,334</t>
        </r>
      </text>
    </comment>
    <comment ref="B24" authorId="3">
      <text>
        <r>
          <rPr>
            <sz val="8"/>
            <rFont val="Tahoma"/>
            <family val="0"/>
          </rPr>
          <t>27.03.2012
Сдала также тесты
1.2-15
2.2-15
3.2-14
Алина к бою готова!</t>
        </r>
      </text>
    </comment>
    <comment ref="N10" authorId="3">
      <text>
        <r>
          <rPr>
            <sz val="8"/>
            <rFont val="Tahoma"/>
            <family val="0"/>
          </rPr>
          <t>27.03.2012
Второй на потоке</t>
        </r>
      </text>
    </comment>
    <comment ref="Q10" authorId="3">
      <text>
        <r>
          <rPr>
            <sz val="8"/>
            <rFont val="Tahoma"/>
            <family val="0"/>
          </rPr>
          <t xml:space="preserve">27.03.2012 
Второе весеннее лабораторное занятие по инофрматике 
в группе БСТ-11-02  в ауд. 1-333,334
Первый  на потоке решенный весенний тест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29
Тест сдан
Распределение правильных ответов по разделам теста 4552535
Ошибки
1.18-1
4.3-4
4.34-5
4.79-6 Мама!
6.20-2 Ой...
6.81-5
ИТОГО 2 перла
Выписной эпикриз
Тест сдан без последствий
</t>
        </r>
      </text>
    </comment>
    <comment ref="N19" authorId="3">
      <text>
        <r>
          <rPr>
            <sz val="8"/>
            <rFont val="Tahoma"/>
            <family val="0"/>
          </rPr>
          <t>30.03.2012
Третий на потоке</t>
        </r>
      </text>
    </comment>
    <comment ref="Q19" authorId="3">
      <text>
        <r>
          <rPr>
            <sz val="8"/>
            <rFont val="Tahoma"/>
            <family val="0"/>
          </rPr>
          <t xml:space="preserve">30.03.2012 
Первая весенняя консультация по информатике 
в группе БСТ-11-01  в ауд. 1-440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26
Тест сдан
Распределение правильных ответов по разделам теста 3443453
Перлы
1ю19-2 !
3.30-4
4.19-1 Убить мало
За правильный ответ на 6.38 амнистия по 4.19
Выписной эпикриз
Можно не убивать.... Пусть живет.. 
Тест сдан без последствий
</t>
        </r>
      </text>
    </comment>
    <comment ref="N14" authorId="3">
      <text>
        <r>
          <rPr>
            <sz val="8"/>
            <rFont val="Tahoma"/>
            <family val="0"/>
          </rPr>
          <t xml:space="preserve">30.03.2012
</t>
        </r>
      </text>
    </comment>
    <comment ref="Q14" authorId="3">
      <text>
        <r>
          <rPr>
            <sz val="8"/>
            <rFont val="Tahoma"/>
            <family val="0"/>
          </rPr>
          <t xml:space="preserve">30.03.2012 
Первая весенняя консультация по информатике 
в группе БСТ-11-01  в ауд. 1-440
</t>
        </r>
        <r>
          <rPr>
            <b/>
            <sz val="8"/>
            <rFont val="Tahoma"/>
            <family val="2"/>
          </rPr>
          <t xml:space="preserve">Результат проверки решенного теста </t>
        </r>
        <r>
          <rPr>
            <sz val="8"/>
            <rFont val="Tahoma"/>
            <family val="0"/>
          </rPr>
          <t xml:space="preserve">
Время решения теста 65 минут 
Режим сдачи теста - </t>
        </r>
        <r>
          <rPr>
            <i/>
            <sz val="8"/>
            <rFont val="Tahoma"/>
            <family val="2"/>
          </rPr>
          <t>льготный</t>
        </r>
        <r>
          <rPr>
            <sz val="8"/>
            <rFont val="Tahoma"/>
            <family val="0"/>
          </rPr>
          <t xml:space="preserve">
Количество ответов 35
Из них правильных ответов  19
Коэффициент К=0,7
Итого 0,7*19=13,3
Тест не сдан
Распределение правильных ответов по разделам теста3432421
Перлы
1.110-1 КРУТО!
2.111-1 Неужели?
3.112-4 МЯУ!
3.134-1 Бр-р-р...
4.132-5 ?
5.133-3 Убить мало!
6.118-1 А ЛР6?
6.142-2 Закопать!
7.110-3 Оркестр играет туш.. 
7.116-1 НЕт. убивать не надо.. Легко отделается.. 
7.123-3 мама мия... 
Выписной эпикриз
Лучше не убивать.... Пусть живет.. 
Тест сдан с тяжелыми последствиями для Дамира Аитбаева: 
ему следует надрать уши и ни в коем случае не делить с ним ни 0,5, ни тем более 0,7, на которые тот, похоже, сильно надеялся.. 
Закирьянов Ильдар жутко хитрый тип! Во-первых, открестился от шоколадки. Я так и знал! Кинул от Светлану! Точно кинул!! А мне лапшу на уши про ЛР6_1 вешает.. 
И Дамира с 0,5 он бы тоже кинул.. Но теперь наджо уши драть.. А с этим делом у Ильдара строго! У него же корочка есть! Удостоверение спасателя общественника... Так что Дамиру от него будет,. 
Ничего. .С Дамиром мы отдельно разберемся..  Попзжа... 
А у Ильдара железное алиби: 100% по году.. Ничего не могу с этим поделать.. 
Крыть нечем. Нужно отпускать...  Потмоу что 100% по году-  это супербонус. 
Но с шоколадкой я все таки не ошщибся: кинул он Светлану, точно кинул... 
И смотрит глазами честными-честными.. Мол, я не я, и шоколадка не моя.. 
</t>
        </r>
      </text>
    </comment>
    <comment ref="N36" authorId="3">
      <text>
        <r>
          <rPr>
            <sz val="8"/>
            <rFont val="Tahoma"/>
            <family val="0"/>
          </rPr>
          <t xml:space="preserve">03.04.2012
</t>
        </r>
      </text>
    </comment>
    <comment ref="Q36" authorId="3">
      <text>
        <r>
          <rPr>
            <sz val="8"/>
            <rFont val="Tahoma"/>
            <family val="0"/>
          </rPr>
          <t xml:space="preserve">30.03.2012 
Лабораторное занятие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льготный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4531131
Перлы
1.55-1
4.42-5
4.64-4
5.43-3
5.56-2 Ух, ты!
5.73-3 Мама.. 
6.57-3 Убить мало!
7.42-1 Правда?
7.48-7 Гав!
7.72-1 Му-у.. 
Выписной эпикриз: 
И кто только лабы ему делал? BASICа он точно не знает! 
10  перлов - это тяжелый случай.. 
Решение: Автомат по ДЗ9 не выдавать... Будем ждать решенное задание. 
</t>
        </r>
      </text>
    </comment>
    <comment ref="N7" authorId="3">
      <text>
        <r>
          <rPr>
            <sz val="8"/>
            <rFont val="Tahoma"/>
            <family val="0"/>
          </rPr>
          <t xml:space="preserve">03.04.2012
</t>
        </r>
      </text>
    </comment>
    <comment ref="Q7" authorId="3">
      <text>
        <r>
          <rPr>
            <sz val="8"/>
            <rFont val="Tahoma"/>
            <family val="0"/>
          </rPr>
          <t xml:space="preserve">03.04.2012 
Лабораторное занятие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63 минуты 
Режим сдачи теста - </t>
        </r>
        <r>
          <rPr>
            <i/>
            <sz val="8"/>
            <rFont val="Tahoma"/>
            <family val="2"/>
          </rPr>
          <t>льготный</t>
        </r>
        <r>
          <rPr>
            <sz val="8"/>
            <rFont val="Tahoma"/>
            <family val="0"/>
          </rPr>
          <t xml:space="preserve">
Количество ответов 35
Из них правильных ответов  27
Тест сдан
Распределение правильных ответов по разделам теста 3534525
Перлы
1.38-1 Мяу
1.83-4 Не-а!
3.24-3 Что-о?.... 
3.85-2 (ЛР3!!!)
6.40-1 Правда?
6.57-1 К стенке его! 
Результаты:
Итого 6 перлов. Но... Надо сказать, правильно ответил на 4.38, 5.39, 6.9 и 6.24. Так что 4 перла долой. Итого 2 перла. 
Ну, ладно, за это его можно и не бить.. А за что тогогда нужно? 
Самое главное: парень попался.. 63 минуты!
Это означает, он попал в лапы безжалостного преподавтаеля. На его полное умотрение (читай - растерзание). Что будем делать с ним? 
Смотрим осень...  М-да уж... Если бы не девушки, был бы просто... Характер стойкий, нордичекий, в связях, порочащих его, замечен не был.. И BASIC сечет, надос скать, в отличие от Валеева Гали... 
Переходим на доску объявлений... 
</t>
        </r>
      </text>
    </comment>
    <comment ref="E33" authorId="0">
      <text>
        <r>
          <rPr>
            <sz val="8"/>
            <rFont val="Tahoma"/>
            <family val="0"/>
          </rPr>
          <t xml:space="preserve">03.04.2012 
Третье весеннее лабораторное занятие по информатике 
в группе БСТ-11-02  в ауд. 1-333,334
</t>
        </r>
      </text>
    </comment>
    <comment ref="G33" authorId="0">
      <text>
        <r>
          <rPr>
            <sz val="8"/>
            <rFont val="Tahoma"/>
            <family val="0"/>
          </rPr>
          <t xml:space="preserve">03.04.2012 
Третье весеннее лабораторное занятие по информатике 
в группе БСТ-11-02  в ауд. 1-333,334
</t>
        </r>
      </text>
    </comment>
    <comment ref="E20" authorId="0">
      <text>
        <r>
          <rPr>
            <sz val="8"/>
            <rFont val="Tahoma"/>
            <family val="0"/>
          </rPr>
          <t xml:space="preserve">03.04.2012 
Третье весеннее лабораторное занятие по информатике 
в группе БСТ-11-02  в ауд. 1-333,334
</t>
        </r>
      </text>
    </comment>
    <comment ref="G20" authorId="0">
      <text>
        <r>
          <rPr>
            <sz val="8"/>
            <rFont val="Tahoma"/>
            <family val="0"/>
          </rPr>
          <t xml:space="preserve">03.04.2012 
Третье весеннее лабораторное занятие по информатике 
в группе БСТ-11-02  в ауд. 1-333,334
</t>
        </r>
      </text>
    </comment>
    <comment ref="C20" authorId="0">
      <text>
        <r>
          <rPr>
            <sz val="8"/>
            <rFont val="Tahoma"/>
            <family val="0"/>
          </rPr>
          <t xml:space="preserve">03.04.2012 
Третье весеннее лабораторное занятие по информатике 
в группе БСТ-11-02  в ауд. 1-333,334
</t>
        </r>
      </text>
    </comment>
    <comment ref="I20" authorId="0">
      <text>
        <r>
          <rPr>
            <sz val="8"/>
            <rFont val="Tahoma"/>
            <family val="0"/>
          </rPr>
          <t xml:space="preserve">03.04.2012 
Третье весеннее лабораторное занятие по информатике 
в группе БСТ-11-02  в ауд. 1-333,334
</t>
        </r>
      </text>
    </comment>
    <comment ref="M20" authorId="3">
      <text>
        <r>
          <rPr>
            <sz val="8"/>
            <rFont val="Tahoma"/>
            <family val="0"/>
          </rPr>
          <t>03.04.2012 
Третье весеннее лабораторное занятие по информатике 
в группе БСТ-11-02  в ауд. 1-333,334</t>
        </r>
      </text>
    </comment>
    <comment ref="U14" authorId="3">
      <text>
        <r>
          <rPr>
            <sz val="8"/>
            <rFont val="Tahoma"/>
            <family val="0"/>
          </rPr>
          <t xml:space="preserve">06.04.2012
</t>
        </r>
      </text>
    </comment>
    <comment ref="X14" authorId="3">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27 минут 
Режим сдачи теста - </t>
        </r>
        <r>
          <rPr>
            <i/>
            <sz val="8"/>
            <rFont val="Tahoma"/>
            <family val="2"/>
          </rPr>
          <t>льготный</t>
        </r>
        <r>
          <rPr>
            <sz val="8"/>
            <rFont val="Tahoma"/>
            <family val="0"/>
          </rPr>
          <t xml:space="preserve">
Количество ответов 22
Из них правильных ответов  26
Коэффициент К=1,3
ИТОГО 1,3*22=29
Тест сдан
Распределение правильных ответов по разделам теста 4445113
Перлы
5.55-2 МЯУ!
5.72-1 Ух, ты!
6.49-1 ?
Выписной эпикриз
Ушел!
</t>
        </r>
      </text>
    </comment>
    <comment ref="U36" authorId="3">
      <text>
        <r>
          <rPr>
            <sz val="8"/>
            <rFont val="Tahoma"/>
            <family val="0"/>
          </rPr>
          <t xml:space="preserve">06.04.2012
</t>
        </r>
      </text>
    </comment>
    <comment ref="X36" authorId="3">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5443144
Перлы
5.69-1
Выписной эпикриз
И этот удрал! Воля к победе, ничего не попишешь... </t>
        </r>
      </text>
    </comment>
    <comment ref="U34" authorId="3">
      <text>
        <r>
          <rPr>
            <sz val="8"/>
            <rFont val="Tahoma"/>
            <family val="0"/>
          </rPr>
          <t xml:space="preserve">06.04.2012
</t>
        </r>
      </text>
    </comment>
    <comment ref="X34" authorId="3">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30 минут 
Режим сдачи теста - </t>
        </r>
        <r>
          <rPr>
            <i/>
            <sz val="8"/>
            <rFont val="Tahoma"/>
            <family val="2"/>
          </rPr>
          <t>льготный</t>
        </r>
        <r>
          <rPr>
            <sz val="8"/>
            <rFont val="Tahoma"/>
            <family val="0"/>
          </rPr>
          <t xml:space="preserve">
Количество ответов 35
Из них правильных ответов  19
Распределение правильных ответов по разделам теста 3243313
Перлы
1.105-7 Мама!
2.82-5 Правда?
2.98-6 Это как?
6.99-2 Ой.. 
И что же теперь с ней делать? 
Долго думал, репу чесал и принял следующее решение: 
30 минут это грань. 
Коэффициент К=1,3
ИТОГО 1,3*22=25
Тест сдан
НО:
Количество перлов 4 тоже умножается на 1,3, в итоге 4*1,3= 5 перлов!!! А это уже наказуемо!! 
Поймать богиню охоты - это вам не шутки, Донна Жура! 
А придираться за 1 минуту - это как-то.. Несолидно.. 
А вот за то, что в файловой системе FAT16 для записи адреса одного файла выделяется Диана ответила 32 Кбайт, со сопокойной душой выдам ей ДЗ9 
Вычисление определенного интеграла (спецназ) 
</t>
        </r>
      </text>
    </comment>
    <comment ref="N6" authorId="3">
      <text>
        <r>
          <rPr>
            <sz val="8"/>
            <rFont val="Tahoma"/>
            <family val="0"/>
          </rPr>
          <t xml:space="preserve">06.04.2012
</t>
        </r>
      </text>
    </comment>
    <comment ref="Q6" authorId="3">
      <text>
        <r>
          <rPr>
            <sz val="8"/>
            <rFont val="Tahoma"/>
            <family val="0"/>
          </rPr>
          <t xml:space="preserve">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3343232
Перлы
1.82-5 Попался!
1.106-4 Заслуженно попался!
2.107-1 МЯУ!
3.108-3 Опять попался!
4.106-2 Мур-р... 
7.98-1 Мяу... 
7.106-2 Ура!
Выписной эпикриз
Дамир попался! Законно и заслуженно!! 
Результат 20 при 7 перлах дает преподавателю все основания для того чтобы нагрузить Дамира индивидуальным боевым заданием. 
Пусть это будет ДЗ10.  
А ведь мог уйти безнаказанным... 
</t>
        </r>
      </text>
    </comment>
    <comment ref="N25" authorId="3">
      <text>
        <r>
          <rPr>
            <sz val="8"/>
            <rFont val="Tahoma"/>
            <family val="0"/>
          </rPr>
          <t xml:space="preserve">10.04.2012
Плановое занятие по информатике в БСТ-11-02 Вторая пара 1-334
</t>
        </r>
      </text>
    </comment>
    <comment ref="Q25" authorId="3">
      <text>
        <r>
          <rPr>
            <sz val="8"/>
            <rFont val="Tahoma"/>
            <family val="0"/>
          </rPr>
          <t xml:space="preserve">10.04.2012
Плановое занятие по информатике в БСТ-11-02 Вторая пара 1-334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5535343
Перлы
3.76-4 МАМА!
5.32-3 ???
5.58-8 ОГО!
Выписной эпикриз
3 перла остаются безнаказанными 
Можно не убивать.... Пусть живет.. 
Тест сдан без последствий
К тому же единственный в группе, кто сумел сдать... </t>
        </r>
      </text>
    </comment>
    <comment ref="I33" authorId="0">
      <text>
        <r>
          <rPr>
            <sz val="8"/>
            <rFont val="Tahoma"/>
            <family val="0"/>
          </rPr>
          <t xml:space="preserve">10.04.2012 
Четвертое  весеннее лабораторное занятие по информатике 
в группе БСТ-11-02  в ауд. 1-333,334
</t>
        </r>
      </text>
    </comment>
    <comment ref="M33" authorId="3">
      <text>
        <r>
          <rPr>
            <sz val="8"/>
            <rFont val="Tahoma"/>
            <family val="0"/>
          </rPr>
          <t>10.04.2012 
Четвертое  весеннее лабораторное занятие по информатике 
в группе БСТ-11-02  в ауд. 1-333,334</t>
        </r>
      </text>
    </comment>
    <comment ref="C8" authorId="0">
      <text>
        <r>
          <rPr>
            <sz val="8"/>
            <rFont val="Tahoma"/>
            <family val="0"/>
          </rPr>
          <t xml:space="preserve">10.04.2012 
Четвертое  весеннее лабораторное занятие по информатике 
в группе БСТ-11-02  в ауд. 1-333,334
</t>
        </r>
      </text>
    </comment>
    <comment ref="E8" authorId="0">
      <text>
        <r>
          <rPr>
            <sz val="8"/>
            <rFont val="Tahoma"/>
            <family val="0"/>
          </rPr>
          <t>10.04.2012 
Четвертое  весеннее лабораторное занятие по информатике 
в группе БСТ-11-02  в ауд. 1-333,334</t>
        </r>
      </text>
    </comment>
    <comment ref="N11" authorId="3">
      <text>
        <r>
          <rPr>
            <sz val="8"/>
            <rFont val="Tahoma"/>
            <family val="0"/>
          </rPr>
          <t xml:space="preserve">10.04.2012
</t>
        </r>
      </text>
    </comment>
    <comment ref="Q11" authorId="3">
      <text>
        <r>
          <rPr>
            <sz val="8"/>
            <rFont val="Tahoma"/>
            <family val="0"/>
          </rPr>
          <t xml:space="preserve">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70 минут 
Режим сдачи теста - </t>
        </r>
        <r>
          <rPr>
            <i/>
            <sz val="8"/>
            <rFont val="Tahoma"/>
            <family val="2"/>
          </rPr>
          <t>льготный</t>
        </r>
        <r>
          <rPr>
            <sz val="8"/>
            <rFont val="Tahoma"/>
            <family val="0"/>
          </rPr>
          <t xml:space="preserve">
Количество ответов 35
Из них правильных ответов  21
Коэффициент К=0,7
Итого 0,7*21=15
Тест не сдан
Распределение правильных ответов по разделам теста 2533314
Перлы
1.7-6 Мама... 
5.18-1 Ой.. 
6.19-1 ???
Выписной эпикриз
21 при 3 перлах за 70 минут... Гм-гм.. 
Смотрим подвиги. 
И все бы ничего, но Эльдар у нас входит в список Шиндлера! 
А это означает, что мимо ДЗ10 он никак пролететь не может.  
</t>
        </r>
      </text>
    </comment>
    <comment ref="N27" authorId="3">
      <text>
        <r>
          <rPr>
            <sz val="8"/>
            <rFont val="Tahoma"/>
            <family val="0"/>
          </rPr>
          <t xml:space="preserve">10.04.2012
</t>
        </r>
      </text>
    </comment>
    <comment ref="Q27" authorId="3">
      <text>
        <r>
          <rPr>
            <sz val="8"/>
            <rFont val="Tahoma"/>
            <family val="0"/>
          </rPr>
          <t xml:space="preserve">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29 минут 
Режим сдачи теста - </t>
        </r>
        <r>
          <rPr>
            <i/>
            <sz val="8"/>
            <rFont val="Tahoma"/>
            <family val="2"/>
          </rPr>
          <t>льготный</t>
        </r>
        <r>
          <rPr>
            <sz val="8"/>
            <rFont val="Tahoma"/>
            <family val="0"/>
          </rPr>
          <t xml:space="preserve">
Количество ответов 35
Из них правильных ответов  14
Коэффициент К=1,3
Итого 1,3*14=18
Тест не сдан
Распределение правильных ответов по разделам теста 2332022
Перлы
1.23-5
1.84-1 Ух, ты!
2.9-4
2.57-2 Мама!
3.41-1 Как это?
4.23-2
5.24-2
6.10-1 Мяу
6.41-3 Ух, ты!
7.8-4 Мур-р...
7.39-2 ОГО!
Выписной эпикриз
14 при 11 перлах за 29 минут... Гм-гм.. 
Сначала хорошо бы надрать Александру правое ухо. 
Потом надрать левое ухо. Потом надрать оба уха. 
Счастье его, что входит в группу некприкасаемых.. 
</t>
        </r>
        <r>
          <rPr>
            <i/>
            <sz val="8"/>
            <rFont val="Tahoma"/>
            <family val="2"/>
          </rPr>
          <t xml:space="preserve">Наш старшина фуражку уронил и простонал: 
Ну, что ж.. Неплохо для начала... 
</t>
        </r>
        <r>
          <rPr>
            <sz val="8"/>
            <rFont val="Tahoma"/>
            <family val="0"/>
          </rPr>
          <t xml:space="preserve">
</t>
        </r>
      </text>
    </comment>
    <comment ref="N35" authorId="3">
      <text>
        <r>
          <rPr>
            <sz val="8"/>
            <rFont val="Tahoma"/>
            <family val="0"/>
          </rPr>
          <t xml:space="preserve">10.04.2012
</t>
        </r>
      </text>
    </comment>
    <comment ref="Q35" authorId="3">
      <text>
        <r>
          <rPr>
            <sz val="8"/>
            <rFont val="Tahoma"/>
            <family val="0"/>
          </rPr>
          <t xml:space="preserve">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29 минут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4542214
Перлы
4.77-4 МЯУ!
4.83-3 Угу... 
6.92-5 Неужели?
6.101-5 Запахло жареным.. 
6.109-2 Убить мало!
7.107-6 Попался! 
Выписной эпикриз
22 при 6 перлах за 37 минут... 
Не самый грустный исход, однако... И вто же время вполне заслуженное ДЗ9... Основание: преподавателю что, делать больше нечего? Кроме как тесты проверять?... 
</t>
        </r>
      </text>
    </comment>
    <comment ref="U6" authorId="3">
      <text>
        <r>
          <rPr>
            <sz val="8"/>
            <rFont val="Tahoma"/>
            <family val="0"/>
          </rPr>
          <t xml:space="preserve">10.04.2012
</t>
        </r>
      </text>
    </comment>
    <comment ref="X6" authorId="3">
      <text>
        <r>
          <rPr>
            <sz val="8"/>
            <rFont val="Tahoma"/>
            <family val="0"/>
          </rPr>
          <t xml:space="preserve">10.04.2012
Вторая попытка Дамира взять штурмом выосту теста по информатике 
Результат проверки решенного теста 
Время решения теста 31 минута 
Режим сдачи теста - льготный
Количество ответов 35
Из них правильных ответов  20
Тест не сдан
Распределение правильных ответов по разделам теста 3531233
Перлы
1.28-3 МЯУ!
1.86-3 Правда?
3.41-1 Это как?
4.68-1 Ух, ты!
4.85-2 ???
6.12-7 КРУТО!
Итого 20 при 6 перлах, это вполне заслуженное ДЗ9!
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3343232
Перлы
1.82-5 Попался!
1.106-4 Заслуженно попался!
2.107-1 МЯУ!
3.108-3 Опять попался!
4.106-2 Мур-р... 
7.98-1 Мяу... 
7.106-2 Ура!
Выписной эпикриз
Дамир попался! Законно и заслуженно!! 
Результат 20 при 7 перлах дает преподавателю все основания для того чтобы нагрузить Дамира индивидуальным боевым заданием. 
Пусть это будет ДЗ10.  
А ведь мог уйти безнаказанным... 
</t>
        </r>
      </text>
    </comment>
    <comment ref="N26" authorId="3">
      <text>
        <r>
          <rPr>
            <sz val="8"/>
            <rFont val="Tahoma"/>
            <family val="0"/>
          </rPr>
          <t xml:space="preserve">13.04.2012 4-я пара 1-438 
Пятница Консультация по информатике в 1 -438 
</t>
        </r>
      </text>
    </comment>
    <comment ref="Q26" authorId="3">
      <text>
        <r>
          <rPr>
            <sz val="8"/>
            <rFont val="Tahoma"/>
            <family val="0"/>
          </rPr>
          <t xml:space="preserve">13.04.2012 5-я пара 1-438 
Пятница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35 минут 
Режим сдачи теста - </t>
        </r>
        <r>
          <rPr>
            <i/>
            <sz val="8"/>
            <rFont val="Tahoma"/>
            <family val="2"/>
          </rPr>
          <t>льготный</t>
        </r>
        <r>
          <rPr>
            <sz val="8"/>
            <rFont val="Tahoma"/>
            <family val="0"/>
          </rPr>
          <t xml:space="preserve">
Количество ответов 35
Из них правильных ответов  29
Тест  сдан
Распределение правильных ответов по разделам теста 4533545
Перлы
1.18-5 МЯУ!
3.27-5 Не понял..
Выписной эпикриз
Тест  сдан 
</t>
        </r>
      </text>
    </comment>
    <comment ref="U27" authorId="3">
      <text>
        <r>
          <rPr>
            <sz val="8"/>
            <rFont val="Tahoma"/>
            <family val="0"/>
          </rPr>
          <t xml:space="preserve">13.04.2012 4-я пара 1-438 
Пятница Консультация по информатике в 1 -438 
</t>
        </r>
      </text>
    </comment>
    <comment ref="X27" authorId="3">
      <text>
        <r>
          <rPr>
            <sz val="8"/>
            <rFont val="Tahoma"/>
            <family val="0"/>
          </rPr>
          <t xml:space="preserve">13.04.2012 5-я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3533024
Перлы
1.59-6 МЯУ!
1.102-4 Тяф!
3.89-1 Ух, ты!
3.100-2 Мама!
5.57-1 ОГО!
Выписной эпикриз
Тест  не сдан потому что  уши не красные 
</t>
        </r>
      </text>
    </comment>
    <comment ref="N16" authorId="3">
      <text>
        <r>
          <rPr>
            <sz val="8"/>
            <rFont val="Tahoma"/>
            <family val="0"/>
          </rPr>
          <t xml:space="preserve">13.04.2012 4-я пара 1-438 
Пятница Консультация по информатике в 1 -438 
</t>
        </r>
      </text>
    </comment>
    <comment ref="Q16" authorId="3">
      <text>
        <r>
          <rPr>
            <sz val="8"/>
            <rFont val="Tahoma"/>
            <family val="0"/>
          </rPr>
          <t xml:space="preserve">13.04.2012 5-я пара 1-440 
Пятница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льготный</t>
        </r>
        <r>
          <rPr>
            <sz val="8"/>
            <rFont val="Tahoma"/>
            <family val="0"/>
          </rPr>
          <t xml:space="preserve">
Количество ответов 35
Из них правильных ответов  16
Тест  не сдан
Распределение правильных ответов по разделам теста 0333214
Перлы
1.102-4 МЯУ! 
1.12303 Правда?
1.134-2 КРУТО!
3.121-4 Гав!
4.131-4 К стенке!
5.121-6 Неужели?
6.101-4 Ура! 
6.133-6 Кто это сказал?
Выписной эпикриз
16 при 8 перлах... М-да уж.. Зато Линара верит в то, что на свете есть настоящие мужчины! Прогноз: придет день, когда Линара скажет класическую фразу: "А я-то думала, а ты-то, оказывается"...  
Тест  не сдан
</t>
        </r>
      </text>
    </comment>
    <comment ref="N29" authorId="3">
      <text>
        <r>
          <rPr>
            <sz val="8"/>
            <rFont val="Tahoma"/>
            <family val="0"/>
          </rPr>
          <t xml:space="preserve">17.04.2012 1-я пара 1-334 
Вторник, первая пара 
ЛЗ по информатике 
в группе БСТ-11-01
</t>
        </r>
      </text>
    </comment>
    <comment ref="Q29" authorId="3">
      <text>
        <r>
          <rPr>
            <sz val="8"/>
            <rFont val="Tahoma"/>
            <family val="0"/>
          </rPr>
          <t xml:space="preserve">17.04.2012 1-я пара 1-334 
Вторник, вторая пара ЛЗ по информатике в группе БСТ-11-02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25
Распределение правильных ответов по разделам теста 3534433
Перлы
8 шт
Выписной эпикриз
Тест сдан. 
</t>
        </r>
      </text>
    </comment>
    <comment ref="AB27" authorId="3">
      <text>
        <r>
          <rPr>
            <sz val="8"/>
            <rFont val="Tahoma"/>
            <family val="0"/>
          </rPr>
          <t xml:space="preserve">17.04.2012 1-я пара 1-334 
Вторник, первая пара 
ЛЗ по информатике 
в группе БСТ-11-01
</t>
        </r>
      </text>
    </comment>
    <comment ref="AE27" authorId="3">
      <text>
        <r>
          <rPr>
            <sz val="8"/>
            <rFont val="Tahoma"/>
            <family val="0"/>
          </rPr>
          <t xml:space="preserve">17.04.2012 1-я пара 1-334 
Вторник, вторая пара ЛЗ по информатике в группе БСТ-11-02
</t>
        </r>
        <r>
          <rPr>
            <b/>
            <sz val="8"/>
            <rFont val="Tahoma"/>
            <family val="2"/>
          </rPr>
          <t xml:space="preserve">Результат проверки решенного теста </t>
        </r>
        <r>
          <rPr>
            <sz val="8"/>
            <rFont val="Tahoma"/>
            <family val="0"/>
          </rPr>
          <t xml:space="preserve">
Время решения теста 39 минут 
Режим сдачи теста - </t>
        </r>
        <r>
          <rPr>
            <i/>
            <sz val="8"/>
            <rFont val="Tahoma"/>
            <family val="2"/>
          </rPr>
          <t>льготный</t>
        </r>
        <r>
          <rPr>
            <sz val="8"/>
            <rFont val="Tahoma"/>
            <family val="0"/>
          </rPr>
          <t xml:space="preserve">
Количество ответов 35
Из них правильных ответов  11
Распределение правильных ответов по разделам теста 2320013
Перлы
11 шт
Выписной эпикриз
На пересдачу вместе с Алиной
Присвоить звание: "Рекордсмен потока БСТ-11" 
</t>
        </r>
      </text>
    </comment>
    <comment ref="N24" authorId="3">
      <text>
        <r>
          <rPr>
            <sz val="8"/>
            <rFont val="Tahoma"/>
            <family val="0"/>
          </rPr>
          <t xml:space="preserve">17.04.2012 1-я пара 1-334 
Вторник, первая пара 
ЛЗ по информатике 
в группе БСТ-11-01
</t>
        </r>
      </text>
    </comment>
    <comment ref="Q24" authorId="3">
      <text>
        <r>
          <rPr>
            <sz val="8"/>
            <rFont val="Tahoma"/>
            <family val="0"/>
          </rPr>
          <t xml:space="preserve">17.04.2012 1-я пара 1-334 
Вторник, вторая пара ЛЗ по информатике в группе БСТ-11-02
</t>
        </r>
        <r>
          <rPr>
            <b/>
            <sz val="8"/>
            <rFont val="Tahoma"/>
            <family val="2"/>
          </rPr>
          <t xml:space="preserve">Результат проверки решенного теста </t>
        </r>
        <r>
          <rPr>
            <sz val="8"/>
            <rFont val="Tahoma"/>
            <family val="0"/>
          </rPr>
          <t xml:space="preserve">
Время решения теста 71 минута 
Режим сдачи теста - </t>
        </r>
        <r>
          <rPr>
            <i/>
            <sz val="8"/>
            <rFont val="Tahoma"/>
            <family val="2"/>
          </rPr>
          <t>льготный</t>
        </r>
        <r>
          <rPr>
            <sz val="8"/>
            <rFont val="Tahoma"/>
            <family val="0"/>
          </rPr>
          <t xml:space="preserve">
Количество ответов 35
Из них правильных ответов  22
Распределение правильных ответов по разделам теста 3154324
Коэффициент К=0,7
ИТОГО 0,7*22=15
Перлы
9 шт
Выписной эпикриз
На пересдачу вместе с Сорокиным
Выдать в нагрузку Сорокина : взять его на буксир и вместе с ним идти ко дну.. 
</t>
        </r>
      </text>
    </comment>
    <comment ref="AB6" authorId="3">
      <text>
        <r>
          <rPr>
            <sz val="8"/>
            <rFont val="Tahoma"/>
            <family val="0"/>
          </rPr>
          <t xml:space="preserve">17.04.2012
</t>
        </r>
      </text>
    </comment>
    <comment ref="AE6" authorId="3">
      <text>
        <r>
          <rPr>
            <sz val="8"/>
            <rFont val="Tahoma"/>
            <family val="0"/>
          </rPr>
          <t xml:space="preserve">17.04.2012
Третья попытка Дамира взять штурмом выосту теста по информатике 
Результат проверки решенного теста 
Время решения теста 32 минуты 
Режим сдачи теста - льготный
Количество ответов 35
Из них правильных ответов  16
Тест не сдан
Распределение правильных ответов по разделам теста 3313312
Перлы
12 штук
Итого 16 при 12 перлах!
От Аитбаева ждем ДЗ9 + ДЗ10 + ЛР7 и только после 
этого можно будет решать тест 
10.04.2012
Вторая попытка Дамира взять штурмом выосту теста по информатике 
Результат проверки решенного теста 
Время решения теста 31 минута 
Режим сдачи теста - льготный
Количество ответов 35
Из них правильных ответов  20
Тест не сдан
Распределение правильных ответов по разделам теста 3531233
Перлы
1.28-3 МЯУ!
1.86-3 Правда?
3.41-1 Это как?
4.68-1 Ух, ты!
4.85-2 ???
6.12-7 КРУТО!
Итого 20 при 6 перлах, это вполне заслуженное ДЗ9!
06.04.2012
Консультация по информатике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3343232
Перлы
1.82-5 Попался!
1.106-4 Заслуженно попался!
2.107-1 МЯУ!
3.108-3 Опять попался!
4.106-2 Мур-р... 
7.98-1 Мяу... 
7.106-2 Ура!
Выписной эпикриз
Дамир попался! Законно и заслуженно!! 
Результат 20 при 7 перлах дает преподавателю все основания для того чтобы нагрузить Дамира индивидуальным боевым заданием. 
Пусть это будет ДЗ10.  
А ведь мог уйти безнаказанным... 
</t>
        </r>
      </text>
    </comment>
    <comment ref="N30" authorId="3">
      <text>
        <r>
          <rPr>
            <sz val="8"/>
            <rFont val="Tahoma"/>
            <family val="0"/>
          </rPr>
          <t xml:space="preserve">17.04.2012 1-я пара 1-334 
Вторник, первая пара 
ЛЗ по информатике 
в группе БСТ-11-01
</t>
        </r>
      </text>
    </comment>
    <comment ref="Q30" authorId="3">
      <text>
        <r>
          <rPr>
            <sz val="8"/>
            <rFont val="Tahoma"/>
            <family val="0"/>
          </rPr>
          <t xml:space="preserve">17.04.2012 1-я пара 1-334 
Вторник, вторая пара ЛЗ по информатике в группе БСТ-11-02
</t>
        </r>
        <r>
          <rPr>
            <b/>
            <sz val="8"/>
            <rFont val="Tahoma"/>
            <family val="2"/>
          </rPr>
          <t xml:space="preserve">Результат проверки решенного теста </t>
        </r>
        <r>
          <rPr>
            <sz val="8"/>
            <rFont val="Tahoma"/>
            <family val="0"/>
          </rPr>
          <t xml:space="preserve">
Время решения теста 37 минут 
Режим сдачи теста - </t>
        </r>
        <r>
          <rPr>
            <i/>
            <sz val="8"/>
            <rFont val="Tahoma"/>
            <family val="2"/>
          </rPr>
          <t>льготный</t>
        </r>
        <r>
          <rPr>
            <sz val="8"/>
            <rFont val="Tahoma"/>
            <family val="0"/>
          </rPr>
          <t xml:space="preserve">
Количество ответов 35
Из них правильных ответов  15
Распределение правильных ответов по разделам теста 3412112
Перлы
12  шт
Выписной эпикриз
</t>
        </r>
      </text>
    </comment>
    <comment ref="U11" authorId="3">
      <text>
        <r>
          <rPr>
            <sz val="8"/>
            <rFont val="Tahoma"/>
            <family val="0"/>
          </rPr>
          <t xml:space="preserve">17.04.2012
</t>
        </r>
      </text>
    </comment>
    <comment ref="X11" authorId="3">
      <text>
        <r>
          <rPr>
            <sz val="8"/>
            <rFont val="Tahoma"/>
            <family val="0"/>
          </rPr>
          <t xml:space="preserve">17.04.2012 
Вторая попытка шиндлериста Эльдара 
Результат 23 при 5 перлах. 
За одно только 8 бит с слове "байт" уже можно выдать ДЗ9. 
100% посещения по году нет 
Допуск к тесту после сдачи ДЗ9+ДЗ10
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70 минут 
Режим сдачи теста - </t>
        </r>
        <r>
          <rPr>
            <i/>
            <sz val="8"/>
            <rFont val="Tahoma"/>
            <family val="2"/>
          </rPr>
          <t>льготный</t>
        </r>
        <r>
          <rPr>
            <sz val="8"/>
            <rFont val="Tahoma"/>
            <family val="0"/>
          </rPr>
          <t xml:space="preserve">
Количество ответов 35
Из них правильных ответов  21
Коэффициент К=0,7
Итого 0,7*21=15
Тест не сдан
Распределение правильных ответов по разделам теста 2533314
Перлы
1.7-6 Мама... 
5.18-1 Ой.. 
6.19-1 ???
Выписной эпикриз
21 при 3 перлах за 70 минут... Гм-гм.. 
Смотрим подвиги. 
И все бы ничего, но Эльдар у нас входит в список Шиндлера! 
А это означает, что мимо ДЗ10 он никак пролететь не может.  
</t>
        </r>
      </text>
    </comment>
    <comment ref="N21" authorId="3">
      <text>
        <r>
          <rPr>
            <sz val="8"/>
            <rFont val="Tahoma"/>
            <family val="0"/>
          </rPr>
          <t xml:space="preserve">17.04.2012
</t>
        </r>
      </text>
    </comment>
    <comment ref="Q21" authorId="3">
      <text>
        <r>
          <rPr>
            <sz val="8"/>
            <rFont val="Tahoma"/>
            <family val="0"/>
          </rPr>
          <t xml:space="preserve">17.04.2012 
</t>
        </r>
        <r>
          <rPr>
            <b/>
            <sz val="8"/>
            <rFont val="Tahoma"/>
            <family val="2"/>
          </rPr>
          <t xml:space="preserve">Результат проверки решенного теста </t>
        </r>
        <r>
          <rPr>
            <sz val="8"/>
            <rFont val="Tahoma"/>
            <family val="0"/>
          </rPr>
          <t xml:space="preserve">
Время решения теста 77 минут 
Режим сдачи теста - </t>
        </r>
        <r>
          <rPr>
            <i/>
            <sz val="8"/>
            <rFont val="Tahoma"/>
            <family val="2"/>
          </rPr>
          <t>льготный</t>
        </r>
        <r>
          <rPr>
            <sz val="8"/>
            <rFont val="Tahoma"/>
            <family val="0"/>
          </rPr>
          <t xml:space="preserve">
Количество ответов 35
Из них правильных ответов  17
Коэффициент К=0,7
Итого 0,7*17=12
Тест не сдан
Распределение правильных ответов по разделам теста 1530314
Перлы
1.13-1
1.34-2
3.32-7
3.54-7
4.10-2
5.54-7
6.12-3
Выписной эпикриз
17 при 7 перлах за 77 минут... Гм-гм.. 
Однозначно ДЗ10 
</t>
        </r>
      </text>
    </comment>
    <comment ref="C23" authorId="0">
      <text>
        <r>
          <rPr>
            <sz val="8"/>
            <rFont val="Tahoma"/>
            <family val="0"/>
          </rPr>
          <t>17.04.2012 
Весеннее лабораторное занятие по инофрматике 
в группе БСТ-11-02  в ауд. 1-333,334</t>
        </r>
      </text>
    </comment>
    <comment ref="E23" authorId="0">
      <text>
        <r>
          <rPr>
            <sz val="8"/>
            <rFont val="Tahoma"/>
            <family val="0"/>
          </rPr>
          <t>17.04.2012 
Весеннее лабораторное занятие по инофрматике 
в группе БСТ-11-02  в ауд. 1-333,334</t>
        </r>
      </text>
    </comment>
    <comment ref="G23" authorId="0">
      <text>
        <r>
          <rPr>
            <sz val="8"/>
            <rFont val="Tahoma"/>
            <family val="0"/>
          </rPr>
          <t>17.04.2012 
Весеннее лабораторное занятие по инофрматике 
в группе БСТ-11-02  в ауд. 1-333,334</t>
        </r>
      </text>
    </comment>
    <comment ref="I23" authorId="0">
      <text>
        <r>
          <rPr>
            <sz val="8"/>
            <rFont val="Tahoma"/>
            <family val="0"/>
          </rPr>
          <t>17.04.2012 
Весеннее лабораторное занятие по инофрматике 
в группе БСТ-11-02  в ауд. 1-333,334</t>
        </r>
      </text>
    </comment>
    <comment ref="M23" authorId="3">
      <text>
        <r>
          <rPr>
            <sz val="8"/>
            <rFont val="Tahoma"/>
            <family val="0"/>
          </rPr>
          <t>17.04.2012 
Весеннее лабораторное занятие по инофрматике 
в группе БСТ-11-02  в ауд. 1-333,334</t>
        </r>
      </text>
    </comment>
    <comment ref="C32" authorId="0">
      <text>
        <r>
          <rPr>
            <sz val="8"/>
            <rFont val="Tahoma"/>
            <family val="0"/>
          </rPr>
          <t>17.04.2012 
Весеннее лабораторное занятие по инофрматике 
в группе БСТ-11-02  в ауд. 1-333,334</t>
        </r>
      </text>
    </comment>
    <comment ref="E32" authorId="0">
      <text>
        <r>
          <rPr>
            <sz val="8"/>
            <rFont val="Tahoma"/>
            <family val="0"/>
          </rPr>
          <t>17.04.2012 
Весеннее лабораторное занятие по инофрматике 
в группе БСТ-11-02  в ауд. 1-333,334</t>
        </r>
      </text>
    </comment>
    <comment ref="G32" authorId="0">
      <text>
        <r>
          <rPr>
            <sz val="8"/>
            <rFont val="Tahoma"/>
            <family val="0"/>
          </rPr>
          <t>17.04.2012 
Весеннее лабораторное занятие по инофрматике 
в группе БСТ-11-02  в ауд. 1-333,334</t>
        </r>
      </text>
    </comment>
    <comment ref="I32" authorId="0">
      <text>
        <r>
          <rPr>
            <sz val="8"/>
            <rFont val="Tahoma"/>
            <family val="0"/>
          </rPr>
          <t>17.04.2012 
Весеннее лабораторное занятие по инофрматике 
в группе БСТ-11-02  в ауд. 1-333,334</t>
        </r>
      </text>
    </comment>
    <comment ref="M32" authorId="3">
      <text>
        <r>
          <rPr>
            <sz val="8"/>
            <rFont val="Tahoma"/>
            <family val="0"/>
          </rPr>
          <t>17.04.2012 
Весеннее лабораторное занятие по инофрматике 
в группе БСТ-11-02  в ауд. 1-333,334</t>
        </r>
      </text>
    </comment>
    <comment ref="U30" authorId="3">
      <text>
        <r>
          <rPr>
            <sz val="8"/>
            <rFont val="Tahoma"/>
            <family val="0"/>
          </rPr>
          <t xml:space="preserve">20.04.2012 1-я пара 1-334 
Пятница, 4-я пара 
Консультация по информатике 
в группе БСТ-11-03
</t>
        </r>
      </text>
    </comment>
    <comment ref="X30" authorId="3">
      <text>
        <r>
          <rPr>
            <sz val="8"/>
            <rFont val="Tahoma"/>
            <family val="0"/>
          </rPr>
          <t xml:space="preserve">20.04.2012 1-я пара 1-334 
Пятница, 4-я пара 
Консультация по информатике 
в группе БСТ-11-03
</t>
        </r>
        <r>
          <rPr>
            <b/>
            <sz val="8"/>
            <rFont val="Tahoma"/>
            <family val="2"/>
          </rPr>
          <t xml:space="preserve">Результат проверки решенного теста </t>
        </r>
        <r>
          <rPr>
            <sz val="8"/>
            <rFont val="Tahoma"/>
            <family val="0"/>
          </rPr>
          <t xml:space="preserve">
Время решения теста 31 минута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4443332
Перлы
9 шт
Выписной эпикриз
Руслану уа по тесту
Если РГР+ДЗ не СШ, то плюс балл и тест сдан
</t>
        </r>
      </text>
    </comment>
    <comment ref="AI6" authorId="3">
      <text>
        <r>
          <rPr>
            <sz val="8"/>
            <rFont val="Tahoma"/>
            <family val="0"/>
          </rPr>
          <t xml:space="preserve">17.04.2012
</t>
        </r>
      </text>
    </comment>
    <comment ref="AL6" authorId="3">
      <text>
        <r>
          <rPr>
            <sz val="8"/>
            <rFont val="Tahoma"/>
            <family val="0"/>
          </rPr>
          <t xml:space="preserve">20.04.2012
Четвертая  попытка Дамира взять штурмом выосту теста по информатике 
Результат проверки решенного теста 
Время решения теста 49 минут 
Режим сдачи теста - льготный
Количество ответов 35
Из них правильных ответов  24
Тест не сдан
Распределение правильных ответов по разделам теста 2444234
Перлы
4 штуки
Надо сказать, Дамир боролся как лев! Сражался, не щадя живтоа своего. И отвоевал-таки 1 балл, оказавшийся решающим.. 
Вот, хмырь! И бонус свой  Саиту подарил.. Уши бы ему оборвать! 
И вообще, Дамиру пить нужно меньше... Сессия впереди! </t>
        </r>
      </text>
    </comment>
    <comment ref="U16" authorId="3">
      <text>
        <r>
          <rPr>
            <sz val="8"/>
            <rFont val="Tahoma"/>
            <family val="0"/>
          </rPr>
          <t xml:space="preserve">20.04.2012 4-я пара 1-440 
Пятница Консультация по информатике в 1 -440 
</t>
        </r>
      </text>
    </comment>
    <comment ref="X16" authorId="3">
      <text>
        <r>
          <rPr>
            <sz val="8"/>
            <rFont val="Tahoma"/>
            <family val="0"/>
          </rPr>
          <t xml:space="preserve">20.04.2012 5-я пара 1-440 
Пятница Консультация по информатике в 1 -440 
Результат проверки решенного теста 
Время решения теста 22 минуты 
Режим сдачи теста - льготный
Количество ответов 35
Из них правильных ответов  28
ИТОГО 28*1,3=36
Тест  сдан
Распределение правильных ответов по разделам теста 3443545
4 перла, 7 правильных ответов на сложные вопросы 
М-да уж.. Линара в гневе олпасна... 
13.04.2012 5-я пара 1-440 
Пятница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льготный</t>
        </r>
        <r>
          <rPr>
            <sz val="8"/>
            <rFont val="Tahoma"/>
            <family val="0"/>
          </rPr>
          <t xml:space="preserve">
Количество ответов 35
Из них правильных ответов  16
Тест  не сдан
Распределение правильных ответов по разделам теста 0333214
Перлы
1.102-4 МЯУ! 
1.12303 Правда?
1.134-2 КРУТО!
3.121-4 Гав!
4.131-4 К стенке!
5.121-6 Неужели?
6.101-4 Ура! 
6.133-6 Кто это сказал?
Выписной эпикриз
16 при 8 перлах... М-да уж.. Зато Линара верит в то, что на свете есть настоящие мужчины! Прогноз: придет день, когда Линара скажет класическую фразу: "А я-то думала, а ты-то, оказывается"...  
Тест  не сдан
</t>
        </r>
      </text>
    </comment>
    <comment ref="N9" authorId="3">
      <text>
        <r>
          <rPr>
            <sz val="8"/>
            <rFont val="Tahoma"/>
            <family val="0"/>
          </rPr>
          <t xml:space="preserve">24.04.2012
</t>
        </r>
      </text>
    </comment>
    <comment ref="Q9"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2303543
Перлы 10 шт
Выписной эпикриз
20 при 10 перлах за 42 минуты = ДЗ10 по блату 
При этом интерактивы не сданы... М-да уж.. 
На грани она.. На грани.. 
Мне очень жаль, что гнедая Элины сломала ногу.. 
</t>
        </r>
      </text>
    </comment>
    <comment ref="N12" authorId="3">
      <text>
        <r>
          <rPr>
            <sz val="8"/>
            <rFont val="Tahoma"/>
            <family val="0"/>
          </rPr>
          <t xml:space="preserve">24.04.2012
</t>
        </r>
      </text>
    </comment>
    <comment ref="Q12"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35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3530552
Перлы 8-1=7 шт
Выписной эпикриз
23 при 7 перлах за 35 минут... 
М-да уж.. 
Короче, Склифосовкий: ежели Лейсан выполнит ДЗ не по СШ, то доп. балл ей будет. А если СШ, тады тест по новой плюс ДЗ9. 
</t>
        </r>
      </text>
    </comment>
    <comment ref="N18" authorId="3">
      <text>
        <r>
          <rPr>
            <sz val="8"/>
            <rFont val="Tahoma"/>
            <family val="0"/>
          </rPr>
          <t xml:space="preserve">24.04.2012
</t>
        </r>
      </text>
    </comment>
    <comment ref="Q18"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39 минут 
Режим сдачи теста - </t>
        </r>
        <r>
          <rPr>
            <i/>
            <sz val="8"/>
            <rFont val="Tahoma"/>
            <family val="2"/>
          </rPr>
          <t>льготный</t>
        </r>
        <r>
          <rPr>
            <sz val="8"/>
            <rFont val="Tahoma"/>
            <family val="0"/>
          </rPr>
          <t xml:space="preserve">
Количество ответов 35
Из них правильных ответов  26
Распределение правильных ответов по разделам теста 5342543
Перлов нет ! 
Выписной эпикриз
Сдался.. 
</t>
        </r>
      </text>
    </comment>
    <comment ref="U21" authorId="3">
      <text>
        <r>
          <rPr>
            <sz val="8"/>
            <rFont val="Tahoma"/>
            <family val="0"/>
          </rPr>
          <t xml:space="preserve">24.04.2012
</t>
        </r>
      </text>
    </comment>
    <comment ref="X21" authorId="3">
      <text>
        <r>
          <rPr>
            <sz val="8"/>
            <rFont val="Tahoma"/>
            <family val="0"/>
          </rPr>
          <t xml:space="preserve">24.04.2012 
</t>
        </r>
        <r>
          <rPr>
            <b/>
            <sz val="8"/>
            <rFont val="Tahoma"/>
            <family val="2"/>
          </rPr>
          <t xml:space="preserve">Результат проверки решенного теста </t>
        </r>
        <r>
          <rPr>
            <sz val="8"/>
            <rFont val="Tahoma"/>
            <family val="0"/>
          </rPr>
          <t xml:space="preserve">
Время решения теста 54 минуты 
Режим сдачи теста - </t>
        </r>
        <r>
          <rPr>
            <i/>
            <sz val="8"/>
            <rFont val="Tahoma"/>
            <family val="2"/>
          </rPr>
          <t>льготный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3233241
Перлы 4-1=3 шт
Выписной эпикриз
Последнее прости... Если в пятницу не сдаст без последствий... 
Гм-гм.. 
</t>
        </r>
      </text>
    </comment>
    <comment ref="N23" authorId="3">
      <text>
        <r>
          <rPr>
            <sz val="8"/>
            <rFont val="Tahoma"/>
            <family val="0"/>
          </rPr>
          <t xml:space="preserve">24.04.2012
</t>
        </r>
      </text>
    </comment>
    <comment ref="Q23"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t>
        </r>
        <r>
          <rPr>
            <i/>
            <sz val="8"/>
            <rFont val="Tahoma"/>
            <family val="2"/>
          </rPr>
          <t>льготный</t>
        </r>
        <r>
          <rPr>
            <sz val="8"/>
            <rFont val="Tahoma"/>
            <family val="0"/>
          </rPr>
          <t xml:space="preserve">
Количество ответов 35
Из них правильных ответов  30
ИТОГО 1,3*30=39
Распределение правильных ответов по разделам теста 4545453
Перлов нет
Выписной эпикриз
Все бы так решали тест.. У преподавателя меньше седых волос бы было.. 
</t>
        </r>
      </text>
    </comment>
    <comment ref="U24" authorId="3">
      <text>
        <r>
          <rPr>
            <sz val="8"/>
            <rFont val="Tahoma"/>
            <family val="0"/>
          </rPr>
          <t xml:space="preserve">20.04.2012
</t>
        </r>
      </text>
    </comment>
    <comment ref="X24" authorId="3">
      <text>
        <r>
          <rPr>
            <sz val="8"/>
            <rFont val="Tahoma"/>
            <family val="0"/>
          </rPr>
          <t xml:space="preserve">20.04.2012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20 минут 
Режим сдачи теста - </t>
        </r>
        <r>
          <rPr>
            <i/>
            <sz val="8"/>
            <rFont val="Tahoma"/>
            <family val="2"/>
          </rPr>
          <t>льготный</t>
        </r>
        <r>
          <rPr>
            <sz val="8"/>
            <rFont val="Tahoma"/>
            <family val="0"/>
          </rPr>
          <t xml:space="preserve">
Количество ответов 35
Из них правильных ответов  30
ИТОГО 1,3*30=39
Распределение правильных ответов по разделам теста 4555542
Перлов 3-2=1 шт
Выписной эпикриз
Если Алине хорошенечко прижать хвостик, она может все! 
</t>
        </r>
      </text>
    </comment>
    <comment ref="AI27" authorId="3">
      <text>
        <r>
          <rPr>
            <sz val="8"/>
            <rFont val="Tahoma"/>
            <family val="0"/>
          </rPr>
          <t xml:space="preserve">20.04.2012
</t>
        </r>
      </text>
    </comment>
    <comment ref="AL27" authorId="3">
      <text>
        <r>
          <rPr>
            <sz val="8"/>
            <rFont val="Tahoma"/>
            <family val="0"/>
          </rPr>
          <t xml:space="preserve">20.04.2012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20 минут 
Режим сдачи теста - </t>
        </r>
        <r>
          <rPr>
            <i/>
            <sz val="8"/>
            <rFont val="Tahoma"/>
            <family val="2"/>
          </rPr>
          <t>льготный</t>
        </r>
        <r>
          <rPr>
            <sz val="8"/>
            <rFont val="Tahoma"/>
            <family val="0"/>
          </rPr>
          <t xml:space="preserve">
Количество ответов 35
Из них правильных ответов  27
ИТОГО 1,3*27=35
Распределение правильных ответов по разделам теста 5344542
Перлов 5-3=2 шт
Выписной эпикриз
Алине ШОКОЛАДКУ! Большу-ую !!
Можно и в щечку поцеловать.. 
А что? Некоторые - вон - голову в пасть к тигру.. И ничего.. Живы до сих пор.. 
</t>
        </r>
      </text>
    </comment>
    <comment ref="N31" authorId="3">
      <text>
        <r>
          <rPr>
            <sz val="8"/>
            <rFont val="Tahoma"/>
            <family val="0"/>
          </rPr>
          <t xml:space="preserve">24.04.2012
</t>
        </r>
      </text>
    </comment>
    <comment ref="Q31"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t>
        </r>
        <r>
          <rPr>
            <i/>
            <sz val="8"/>
            <rFont val="Tahoma"/>
            <family val="2"/>
          </rPr>
          <t>льготный</t>
        </r>
        <r>
          <rPr>
            <sz val="8"/>
            <rFont val="Tahoma"/>
            <family val="0"/>
          </rPr>
          <t xml:space="preserve">
Количество ответов 35
Из них правильных ответов  26
Распределение правильных ответов по разделам теста 4343453
Перлы 2 шт
Выписной эпикриз
Айбулат сдался... 
</t>
        </r>
      </text>
    </comment>
    <comment ref="AB30" authorId="3">
      <text>
        <r>
          <rPr>
            <sz val="8"/>
            <rFont val="Tahoma"/>
            <family val="0"/>
          </rPr>
          <t xml:space="preserve">24.04.2012
</t>
        </r>
      </text>
    </comment>
    <comment ref="AE30"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11 минут 
Режим сдачи теста - </t>
        </r>
        <r>
          <rPr>
            <i/>
            <sz val="8"/>
            <rFont val="Tahoma"/>
            <family val="2"/>
          </rPr>
          <t>льготный</t>
        </r>
        <r>
          <rPr>
            <sz val="8"/>
            <rFont val="Tahoma"/>
            <family val="0"/>
          </rPr>
          <t xml:space="preserve">
Количество ответов 35
Из них правильных ответов  29
ИТОГО 1,69*29=49
Распределение правильных ответов по разделам теста 3544544
Перлы 2 шт
Выписной эпикриз
Амнистия по РГР
</t>
        </r>
      </text>
    </comment>
    <comment ref="N33" authorId="3">
      <text>
        <r>
          <rPr>
            <sz val="8"/>
            <rFont val="Tahoma"/>
            <family val="0"/>
          </rPr>
          <t xml:space="preserve">24.04.2012
</t>
        </r>
      </text>
    </comment>
    <comment ref="Q33"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18 минут 
Режим сдачи теста - </t>
        </r>
        <r>
          <rPr>
            <i/>
            <sz val="8"/>
            <rFont val="Tahoma"/>
            <family val="2"/>
          </rPr>
          <t>льготный</t>
        </r>
        <r>
          <rPr>
            <sz val="8"/>
            <rFont val="Tahoma"/>
            <family val="0"/>
          </rPr>
          <t xml:space="preserve">
Количество ответов 35
Из них правильных ответов  24
ИТОГО 1,3*24=31
Распределение правильных ответов по разделам теста 4343453
Перлы 4-1=3 шт
Выписной эпикриз
Крут Алексей! 
Рискнул - и не попался! 
А стоило бы поробовать.. 
ДЗ9.. ДЗ10.. 
Так и уйдет ведь... 
</t>
        </r>
      </text>
    </comment>
    <comment ref="N32" authorId="3">
      <text>
        <r>
          <rPr>
            <sz val="8"/>
            <rFont val="Tahoma"/>
            <family val="0"/>
          </rPr>
          <t xml:space="preserve">24.04.2012
</t>
        </r>
      </text>
    </comment>
    <comment ref="Q32" authorId="3">
      <text>
        <r>
          <rPr>
            <sz val="8"/>
            <rFont val="Tahoma"/>
            <family val="0"/>
          </rPr>
          <t xml:space="preserve">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37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2333543
Перлы 6 шт
Выписной эпикриз
Решение следующее: за 6 перлов выдать Александру ДЗ10, но тест, так и быть, принять условно. 
Если ДЗ10 будет не СШ и без ошибок, принять и тест
</t>
        </r>
      </text>
    </comment>
    <comment ref="G8" authorId="0">
      <text>
        <r>
          <rPr>
            <sz val="8"/>
            <rFont val="Tahoma"/>
            <family val="0"/>
          </rPr>
          <t xml:space="preserve">24.04.2012 
</t>
        </r>
      </text>
    </comment>
    <comment ref="I8" authorId="0">
      <text>
        <r>
          <rPr>
            <sz val="8"/>
            <rFont val="Tahoma"/>
            <family val="0"/>
          </rPr>
          <t xml:space="preserve">24.04.2012 
</t>
        </r>
      </text>
    </comment>
    <comment ref="M8" authorId="3">
      <text>
        <r>
          <rPr>
            <sz val="8"/>
            <rFont val="Tahoma"/>
            <family val="0"/>
          </rPr>
          <t xml:space="preserve">24.04.2012 
</t>
        </r>
      </text>
    </comment>
    <comment ref="N15" authorId="3">
      <text>
        <r>
          <rPr>
            <sz val="8"/>
            <rFont val="Tahoma"/>
            <family val="0"/>
          </rPr>
          <t xml:space="preserve">27.04.2012 4-я пара 1-435 
Пятница Консультация по информатике в 1 -435 
</t>
        </r>
      </text>
    </comment>
    <comment ref="Q15" authorId="3">
      <text>
        <r>
          <rPr>
            <sz val="8"/>
            <rFont val="Tahoma"/>
            <family val="0"/>
          </rPr>
          <t xml:space="preserve">27.04.2012 4-я пара 1-435 
Пятница Консультация по информатике в 1 -435
Результат проверки решенного теста 
Время решения теста 23 минуты 
Режим сдачи теста - льготный
Количество ответов 35
Из них правильных ответов  25
ИТОГО 25*1,3=33
Тест  сдан
Распределение правильных ответов по разделам теста 3434551
Перлы 4-4=0
Выписной эпикриз: 
Простить ЛР3Д
</t>
        </r>
      </text>
    </comment>
    <comment ref="U35" authorId="3">
      <text>
        <r>
          <rPr>
            <sz val="8"/>
            <rFont val="Tahoma"/>
            <family val="0"/>
          </rPr>
          <t xml:space="preserve">27.04.2012
1-440
</t>
        </r>
      </text>
    </comment>
    <comment ref="X35" authorId="3">
      <text>
        <r>
          <rPr>
            <sz val="8"/>
            <rFont val="Tahoma"/>
            <family val="0"/>
          </rPr>
          <t xml:space="preserve">27.04.2012 1-440
Результат проверки решенного теста 
Время решения теста 44 минуты 
Режим сдачи теста - льготный
Количество ответов 35
Из них правильных ответов  25
Тест сдан
Распределение правильных ответов по разделам теста 5335243
Перлы 2-1=1 шт
Тест сдан без последствий
10.04.2012 
Четвертое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29 минут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4542214
Перлы
4.77-4 МЯУ!
4.83-3 Угу... 
6.92-5 Неужели?
6.101-5 Запахло жареным.. 
6.109-2 Убить мало!
7.107-6 Попался! 
Выписной эпикриз
22 при 6 перлах за 37 минут... 
Не самый грустный исход, однако... И вто же время вполне заслуженное ДЗ9... Основание: преподавателю что, делать больше нечего? Кроме как тесты проверять?... 
</t>
        </r>
      </text>
    </comment>
    <comment ref="U9" authorId="3">
      <text>
        <r>
          <rPr>
            <sz val="8"/>
            <rFont val="Tahoma"/>
            <family val="0"/>
          </rPr>
          <t xml:space="preserve">27.04.2012
</t>
        </r>
      </text>
    </comment>
    <comment ref="X9" authorId="3">
      <text>
        <r>
          <rPr>
            <sz val="8"/>
            <rFont val="Tahoma"/>
            <family val="0"/>
          </rPr>
          <t xml:space="preserve">27.04.2012 
1-435
Результат проверки решенного теста 
Время решения теста 23 минуты 
Режим сдачи теста - льготный
Количество ответов 35
Из них правильных ответов  31
К=1,3
ИТОГО 1,3*31=40
Тест не сдан
Распределение правильных ответов по разделам теста 3554554
Перлы 2-1=1 шт
Вывод: Элина в гневе - это вам не шутки, Донна Жура.. 
Если ей хвост прижать, уроет просто!
И фамилии не спросит.. 
24.04.2012 
Плановое ЛЗ по информатике в 
группе БСТ-11-02  в ауд. 1-334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2303543
Перлы 10 шт
Выписной эпикриз
20 при 10 перлах за 42 минуты = ДЗ10 по блату 
При этом интерактивы не сданы... М-да уж.. 
На грани она.. На грани.. 
Мне очень жаль, что гнедая Элины сломала ногу.. 
</t>
        </r>
      </text>
    </comment>
    <comment ref="AB21" authorId="3">
      <text>
        <r>
          <rPr>
            <sz val="8"/>
            <rFont val="Tahoma"/>
            <family val="0"/>
          </rPr>
          <t xml:space="preserve">27.04.2012
</t>
        </r>
      </text>
    </comment>
    <comment ref="AE21" authorId="3">
      <text>
        <r>
          <rPr>
            <sz val="8"/>
            <rFont val="Tahoma"/>
            <family val="0"/>
          </rPr>
          <t xml:space="preserve">27.04.2012 
</t>
        </r>
        <r>
          <rPr>
            <b/>
            <sz val="8"/>
            <rFont val="Tahoma"/>
            <family val="2"/>
          </rPr>
          <t xml:space="preserve">Результат проверки решенного теста </t>
        </r>
        <r>
          <rPr>
            <sz val="8"/>
            <rFont val="Tahoma"/>
            <family val="0"/>
          </rPr>
          <t xml:space="preserve">
Время решения теста 39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5343441
Перлы 5-2=3 шт
Выписной эпикриз
Тест сдан без последствий
</t>
        </r>
      </text>
    </comment>
  </commentList>
</comments>
</file>

<file path=xl/comments4.xml><?xml version="1.0" encoding="utf-8"?>
<comments xmlns="http://schemas.openxmlformats.org/spreadsheetml/2006/main">
  <authors>
    <author>enikeev</author>
  </authors>
  <commentList>
    <comment ref="B8" authorId="0">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B11" authorId="0">
      <text>
        <r>
          <rPr>
            <sz val="8"/>
            <rFont val="Tahoma"/>
            <family val="0"/>
          </rPr>
          <t xml:space="preserve">12.11.2011
Прошла инструктаж по ТБ 
22.10.2011
Не прошла инструктаж по ТБ 
29.10.2011
Пары были в ауд. 1-432, 435 
Поэтому инструктаж пока не пройден </t>
        </r>
      </text>
    </comment>
    <comment ref="B20" authorId="0">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C9" authorId="0">
      <text>
        <r>
          <rPr>
            <sz val="8"/>
            <rFont val="Tahoma"/>
            <family val="0"/>
          </rPr>
          <t>26.03.2012
Тема ДЗ: Как заставить TurboBASIC говорить по-русски</t>
        </r>
      </text>
    </comment>
    <comment ref="C13" authorId="0">
      <text>
        <r>
          <rPr>
            <sz val="8"/>
            <rFont val="Tahoma"/>
            <family val="0"/>
          </rPr>
          <t>27.03.2012
Выбрано ДЗ по теме 2 
Решение системы нелинейных уравнений</t>
        </r>
      </text>
    </comment>
    <comment ref="C16" authorId="0">
      <text>
        <r>
          <rPr>
            <sz val="8"/>
            <rFont val="Tahoma"/>
            <family val="0"/>
          </rPr>
          <t xml:space="preserve">01.02.2012
Автомат по РГР
Основание 
Первое место в группе по осенним ДЗ </t>
        </r>
      </text>
    </comment>
    <comment ref="C18" authorId="0">
      <text>
        <r>
          <rPr>
            <sz val="8"/>
            <rFont val="Tahoma"/>
            <family val="0"/>
          </rPr>
          <t>27.03.2012
Выбрано ДЗ по теме 2 
Решение системы нелинейных уравнений</t>
        </r>
      </text>
    </comment>
    <comment ref="C19" authorId="0">
      <text>
        <r>
          <rPr>
            <sz val="8"/>
            <rFont val="Tahoma"/>
            <family val="0"/>
          </rPr>
          <t>27.03.2012
Выбрано ДЗ по теме 4 
Решение системы линейных уравнений</t>
        </r>
      </text>
    </comment>
    <comment ref="C25" authorId="0">
      <text>
        <r>
          <rPr>
            <sz val="8"/>
            <rFont val="Tahoma"/>
            <family val="0"/>
          </rPr>
          <t>01.02.2012
Автомат по ДЗ
Основание 
Второе место в группе по осеннему тесту</t>
        </r>
      </text>
    </comment>
    <comment ref="C33" authorId="0">
      <text>
        <r>
          <rPr>
            <sz val="8"/>
            <rFont val="Tahoma"/>
            <family val="0"/>
          </rPr>
          <t>27.03.2012
Выбрано ДЗ по теме 2 
Решение системы нелинейных уравнений</t>
        </r>
      </text>
    </comment>
    <comment ref="G6" authorId="0">
      <text>
        <r>
          <rPr>
            <sz val="8"/>
            <rFont val="Tahoma"/>
            <family val="0"/>
          </rPr>
          <t>27.03.2012
Мусаев Джамалутдин Идрисович</t>
        </r>
      </text>
    </comment>
    <comment ref="H6" authorId="0">
      <text>
        <r>
          <rPr>
            <sz val="8"/>
            <rFont val="Tahoma"/>
            <family val="0"/>
          </rPr>
          <t>27.03.2012
Шугаипова Диана Айратовна</t>
        </r>
      </text>
    </comment>
    <comment ref="G8" authorId="0">
      <text>
        <r>
          <rPr>
            <sz val="8"/>
            <rFont val="Tahoma"/>
            <family val="0"/>
          </rPr>
          <t>27.03.2012
Нугуманов Расул Радисович</t>
        </r>
      </text>
    </comment>
    <comment ref="G9" authorId="0">
      <text>
        <r>
          <rPr>
            <sz val="8"/>
            <rFont val="Tahoma"/>
            <family val="0"/>
          </rPr>
          <t>03.04.2012
Хакимов Руслан Алмазович</t>
        </r>
      </text>
    </comment>
    <comment ref="C29" authorId="0">
      <text>
        <r>
          <rPr>
            <sz val="8"/>
            <rFont val="Tahoma"/>
            <family val="0"/>
          </rPr>
          <t>03.04.2012
Выбрано ДЗ по теме 5 
Поиск минимума функции многих переменых</t>
        </r>
      </text>
    </comment>
    <comment ref="C35" authorId="0">
      <text>
        <r>
          <rPr>
            <sz val="8"/>
            <rFont val="Tahoma"/>
            <family val="0"/>
          </rPr>
          <t>03.04.2012
Выбрано ДЗ по теме 1 
Вычисление определённого интеграла</t>
        </r>
      </text>
    </comment>
    <comment ref="G5" authorId="0">
      <text>
        <r>
          <rPr>
            <sz val="8"/>
            <rFont val="Tahoma"/>
            <family val="0"/>
          </rPr>
          <t>03.04.2012
Валеев Гали Наилевич</t>
        </r>
      </text>
    </comment>
    <comment ref="C10" authorId="0">
      <text>
        <r>
          <rPr>
            <sz val="8"/>
            <rFont val="Tahoma"/>
            <family val="0"/>
          </rPr>
          <t>03.04.2012
Выбрано ДЗ по теме 3 
Решение обыкновенного дифференциального уравнения</t>
        </r>
      </text>
    </comment>
    <comment ref="G7" authorId="0">
      <text>
        <r>
          <rPr>
            <sz val="8"/>
            <rFont val="Tahoma"/>
            <family val="0"/>
          </rPr>
          <t>03.04.2012
Гарифуллин Эльдар Ахатович</t>
        </r>
      </text>
    </comment>
    <comment ref="C15" authorId="0">
      <text>
        <r>
          <rPr>
            <sz val="8"/>
            <rFont val="Tahoma"/>
            <family val="0"/>
          </rPr>
          <t>03.04.2012
Выбрано ДЗ по теме 3 
Решение обыкновенного дифференциального уравнения</t>
        </r>
      </text>
    </comment>
    <comment ref="H7" authorId="0">
      <text>
        <r>
          <rPr>
            <sz val="8"/>
            <rFont val="Tahoma"/>
            <family val="0"/>
          </rPr>
          <t>03.04.2012
Кильдиярова Линара Ринатовна</t>
        </r>
      </text>
    </comment>
    <comment ref="C20" authorId="0">
      <text>
        <r>
          <rPr>
            <sz val="8"/>
            <rFont val="Tahoma"/>
            <family val="0"/>
          </rPr>
          <t>03.04.2012
Выбрано ДЗ по теме 4 
Решение системы линейных уравнений</t>
        </r>
      </text>
    </comment>
    <comment ref="H8" authorId="0">
      <text>
        <r>
          <rPr>
            <sz val="8"/>
            <rFont val="Tahoma"/>
            <family val="0"/>
          </rPr>
          <t>03.04.2012
Нурдавлятов Азат Иркинович</t>
        </r>
      </text>
    </comment>
    <comment ref="C8" authorId="0">
      <text>
        <r>
          <rPr>
            <sz val="8"/>
            <rFont val="Tahoma"/>
            <family val="0"/>
          </rPr>
          <t>04.04.2012
Выбрано ДЗ по теме 7 
Методы идентификации модели вида y=a+bx^c</t>
        </r>
      </text>
    </comment>
    <comment ref="G11" authorId="0">
      <text>
        <r>
          <rPr>
            <sz val="8"/>
            <rFont val="Tahoma"/>
            <family val="0"/>
          </rPr>
          <t>04.04.2012
Гайнутдинова Элина Ильгизовна</t>
        </r>
      </text>
    </comment>
    <comment ref="C17" authorId="0">
      <text>
        <r>
          <rPr>
            <sz val="8"/>
            <rFont val="Tahoma"/>
            <family val="0"/>
          </rPr>
          <t>04.04.2012
Выбрано ДЗ по теме 4 
Решение системы линейных уравнений</t>
        </r>
      </text>
    </comment>
    <comment ref="I8" authorId="0">
      <text>
        <r>
          <rPr>
            <sz val="8"/>
            <rFont val="Tahoma"/>
            <family val="0"/>
          </rPr>
          <t>03.04.2012
Мулюков Азат Ильшатович</t>
        </r>
      </text>
    </comment>
    <comment ref="C6" authorId="0">
      <text>
        <r>
          <rPr>
            <sz val="8"/>
            <rFont val="Tahoma"/>
            <family val="0"/>
          </rPr>
          <t>10.04.2012
Выбрано ДЗ по теме 0 
Укрощение Turbobasic</t>
        </r>
      </text>
    </comment>
    <comment ref="I6" authorId="0">
      <text>
        <r>
          <rPr>
            <sz val="8"/>
            <rFont val="Tahoma"/>
            <family val="0"/>
          </rPr>
          <t>03.04.2012
Ахметзянов Артур Альбертович</t>
        </r>
      </text>
    </comment>
    <comment ref="C5" authorId="0">
      <text>
        <r>
          <rPr>
            <sz val="8"/>
            <rFont val="Tahoma"/>
            <family val="0"/>
          </rPr>
          <t>06.04.2012
Выбрано ДЗ по теме 2 
Решение системы нелинейных уравнений</t>
        </r>
      </text>
    </comment>
    <comment ref="G14" authorId="0">
      <text>
        <r>
          <rPr>
            <sz val="8"/>
            <rFont val="Tahoma"/>
            <family val="0"/>
          </rPr>
          <t>06.04.2012
ДЗ10 по результатам решения теста 
Аитбаев Дамир Ринатович</t>
        </r>
      </text>
    </comment>
    <comment ref="J6" authorId="0">
      <text>
        <r>
          <rPr>
            <sz val="8"/>
            <rFont val="Tahoma"/>
            <family val="0"/>
          </rPr>
          <t xml:space="preserve">06.04.2012
Аитбаев Дамир Ринатович
Сам выбрал.. </t>
        </r>
      </text>
    </comment>
    <comment ref="C26" authorId="0">
      <text>
        <r>
          <rPr>
            <sz val="8"/>
            <rFont val="Tahoma"/>
            <family val="0"/>
          </rPr>
          <t>10.04.2012
Выбрано ДЗ по теме 1 
Вычисление определённого интеграла</t>
        </r>
      </text>
    </comment>
    <comment ref="H5" authorId="0">
      <text>
        <r>
          <rPr>
            <sz val="8"/>
            <rFont val="Tahoma"/>
            <family val="0"/>
          </rPr>
          <t>10.04.2012
Сорокин Александр Владимирович</t>
        </r>
      </text>
    </comment>
    <comment ref="C23" authorId="0">
      <text>
        <r>
          <rPr>
            <sz val="8"/>
            <rFont val="Tahoma"/>
            <family val="0"/>
          </rPr>
          <t>13.04.2012
Выбрано ДЗ по теме 2 
Решение системы нелинейных уравнений</t>
        </r>
      </text>
    </comment>
    <comment ref="K6" authorId="0">
      <text>
        <r>
          <rPr>
            <sz val="8"/>
            <rFont val="Tahoma"/>
            <family val="0"/>
          </rPr>
          <t>13.04.2012
Сайфуллина Алина Раилевна</t>
        </r>
      </text>
    </comment>
    <comment ref="C11" authorId="0">
      <text>
        <r>
          <rPr>
            <sz val="8"/>
            <rFont val="Tahoma"/>
            <family val="0"/>
          </rPr>
          <t>13.04.2012
Выбрано ДЗ по теме 3 
Решение обыкновенного дифференциального уравнения</t>
        </r>
      </text>
    </comment>
    <comment ref="I7" authorId="0">
      <text>
        <r>
          <rPr>
            <sz val="8"/>
            <rFont val="Tahoma"/>
            <family val="0"/>
          </rPr>
          <t>13.04.2012
Гизатуллина Лейсан Ринатовна</t>
        </r>
      </text>
    </comment>
    <comment ref="C31" authorId="0">
      <text>
        <r>
          <rPr>
            <sz val="8"/>
            <rFont val="Tahoma"/>
            <family val="0"/>
          </rPr>
          <t>17.04.2012
Выбрано ДЗ по теме 3 
Решение обыкновенного дифференциального уравнения</t>
        </r>
      </text>
    </comment>
    <comment ref="J7" authorId="0">
      <text>
        <r>
          <rPr>
            <sz val="8"/>
            <rFont val="Tahoma"/>
            <family val="0"/>
          </rPr>
          <t>17.04.2012
Черепанов Александр Алексеевич</t>
        </r>
      </text>
    </comment>
    <comment ref="C30" authorId="0">
      <text>
        <r>
          <rPr>
            <sz val="8"/>
            <rFont val="Tahoma"/>
            <family val="0"/>
          </rPr>
          <t>17.04.2012
Выбрано ДЗ по теме 1 
Вычисление определённого интеграла</t>
        </r>
      </text>
    </comment>
    <comment ref="I5" authorId="0">
      <text>
        <r>
          <rPr>
            <sz val="8"/>
            <rFont val="Tahoma"/>
            <family val="0"/>
          </rPr>
          <t>17.04.2012
Хасаншин Айбулат Азатович</t>
        </r>
      </text>
    </comment>
    <comment ref="C12" authorId="0">
      <text>
        <r>
          <rPr>
            <sz val="8"/>
            <rFont val="Tahoma"/>
            <family val="0"/>
          </rPr>
          <t xml:space="preserve">27.04.2012
Выбрано ДЗ по теме 2 
Решение системы нелинейных уравнений
Будем проверять ДОТОШНО.. </t>
        </r>
      </text>
    </comment>
    <comment ref="L6" authorId="0">
      <text>
        <r>
          <rPr>
            <sz val="8"/>
            <rFont val="Tahoma"/>
            <family val="0"/>
          </rPr>
          <t>27.04.2012
Гулов Денис Ирекович</t>
        </r>
      </text>
    </comment>
  </commentList>
</comments>
</file>

<file path=xl/comments5.xml><?xml version="1.0" encoding="utf-8"?>
<comments xmlns="http://schemas.openxmlformats.org/spreadsheetml/2006/main">
  <authors>
    <author>Enikeev </author>
    <author>Еникеев Фарид</author>
    <author>enikeev</author>
    <author>Enikeev</author>
  </authors>
  <commentList>
    <comment ref="C3" authorId="0">
      <text>
        <r>
          <rPr>
            <sz val="8"/>
            <rFont val="Tahoma"/>
            <family val="0"/>
          </rPr>
          <t>Всего 6 лекций 
Ниже указаны номера недель, на которых они читаются
Аудитория 1-152</t>
        </r>
      </text>
    </comment>
    <comment ref="I3" authorId="0">
      <text>
        <r>
          <rPr>
            <sz val="8"/>
            <rFont val="Tahoma"/>
            <family val="0"/>
          </rPr>
          <t>Всего 14 лабораторных занятий  
Ниже указаны номера недель, в которые они проводятся
Аудитории 1-333,334</t>
        </r>
      </text>
    </comment>
    <comment ref="T3" authorId="0">
      <text>
        <r>
          <rPr>
            <sz val="8"/>
            <rFont val="Tahoma"/>
            <family val="0"/>
          </rPr>
          <t>Количество пропусков практических занятий в осеннем семестре 
Отсутствие пропусков = бонус за посещение</t>
        </r>
      </text>
    </comment>
    <comment ref="C4" authorId="0">
      <text>
        <r>
          <rPr>
            <sz val="8"/>
            <rFont val="Tahoma"/>
            <family val="0"/>
          </rPr>
          <t>Лекция 1 
Компьютер и программное обеспечение 
03.09.2011 Ауд. 1-546</t>
        </r>
      </text>
    </comment>
    <comment ref="D4" authorId="0">
      <text>
        <r>
          <rPr>
            <sz val="8"/>
            <rFont val="Tahoma"/>
            <family val="0"/>
          </rPr>
          <t>Лекция 2
Информация Кодирование информации 
10.09.2011  Ауд. 1-546</t>
        </r>
      </text>
    </comment>
    <comment ref="E4" authorId="0">
      <text>
        <r>
          <rPr>
            <sz val="8"/>
            <rFont val="Tahoma"/>
            <family val="0"/>
          </rPr>
          <t>Лекция 3
Аппаратное обеспечение
17.09.2011  Ауд. 1-546</t>
        </r>
      </text>
    </comment>
    <comment ref="F4" authorId="0">
      <text>
        <r>
          <rPr>
            <sz val="8"/>
            <rFont val="Tahoma"/>
            <family val="0"/>
          </rPr>
          <t>Лекция 4
Программное обеспечение
24.09.2011  Ауд. 1-546</t>
        </r>
      </text>
    </comment>
    <comment ref="G4" authorId="0">
      <text>
        <r>
          <rPr>
            <sz val="8"/>
            <rFont val="Tahoma"/>
            <family val="0"/>
          </rPr>
          <t>Лекция 5
Системное программное обеспечение
01.10.2011  Ауд. 1-546</t>
        </r>
      </text>
    </comment>
    <comment ref="H4" authorId="0">
      <text>
        <r>
          <rPr>
            <sz val="8"/>
            <rFont val="Tahoma"/>
            <family val="0"/>
          </rPr>
          <t>Лекция 6
Прикладное программное обеспечение
08.10.2011  Ауд. 1-546</t>
        </r>
      </text>
    </comment>
    <comment ref="I4" authorId="1">
      <text>
        <r>
          <rPr>
            <sz val="8"/>
            <rFont val="Tahoma"/>
            <family val="2"/>
          </rPr>
          <t>14.10.2011 
Инструктаж по ТБ
Знакомство с ЛВС ВТИК 
Входное тестирование 
ЛР№1. Основные приемы работы с ОС Windows</t>
        </r>
      </text>
    </comment>
    <comment ref="J4" authorId="1">
      <text>
        <r>
          <rPr>
            <sz val="8"/>
            <rFont val="Tahoma"/>
            <family val="2"/>
          </rPr>
          <t>21.10.2011 
ЛР№2. Основные приемы работы с ПК и ЛВС</t>
        </r>
      </text>
    </comment>
    <comment ref="K4" authorId="1">
      <text>
        <r>
          <rPr>
            <sz val="8"/>
            <rFont val="Tahoma"/>
            <family val="2"/>
          </rPr>
          <t>28.10.2011 
ЛР№3. Создание и редактирование документов средствами MS Word</t>
        </r>
        <r>
          <rPr>
            <b/>
            <sz val="8"/>
            <rFont val="Tahoma"/>
            <family val="0"/>
          </rPr>
          <t xml:space="preserve">
</t>
        </r>
      </text>
    </comment>
    <comment ref="L4" authorId="1">
      <text>
        <r>
          <rPr>
            <sz val="8"/>
            <rFont val="Tahoma"/>
            <family val="2"/>
          </rPr>
          <t xml:space="preserve">11.11.2011
Лабораторная работа №4. 
Вставка таблиц, рисунков и математических формул
</t>
        </r>
      </text>
    </comment>
    <comment ref="M4" authorId="1">
      <text>
        <r>
          <rPr>
            <sz val="8"/>
            <rFont val="Tahoma"/>
            <family val="0"/>
          </rPr>
          <t xml:space="preserve">18.11.2011 
Лабораторная работа №5. 
Решение системы линейных уравнений средствами MS Excel
</t>
        </r>
      </text>
    </comment>
    <comment ref="N4" authorId="1">
      <text>
        <r>
          <rPr>
            <sz val="8"/>
            <rFont val="Tahoma"/>
            <family val="2"/>
          </rPr>
          <t xml:space="preserve">25.11.2011
Лабораторная работа №6. 
Построение графиков функций
</t>
        </r>
      </text>
    </comment>
    <comment ref="O4" authorId="1">
      <text>
        <r>
          <rPr>
            <sz val="8"/>
            <rFont val="Tahoma"/>
            <family val="2"/>
          </rPr>
          <t xml:space="preserve">02.12.2011
Лабораторная работа №7. 
Решение трансцендентных уравнений 
</t>
        </r>
      </text>
    </comment>
    <comment ref="P4" authorId="1">
      <text>
        <r>
          <rPr>
            <sz val="8"/>
            <rFont val="Tahoma"/>
            <family val="2"/>
          </rPr>
          <t xml:space="preserve">09.12.2011
Лабораторная работа №8.
Создание презентации </t>
        </r>
      </text>
    </comment>
    <comment ref="Q4" authorId="1">
      <text>
        <r>
          <rPr>
            <sz val="8"/>
            <rFont val="Tahoma"/>
            <family val="2"/>
          </rPr>
          <t xml:space="preserve">16.12.2011
Лабораторная работа №9. 
Создание Web-странички </t>
        </r>
      </text>
    </comment>
    <comment ref="R4" authorId="1">
      <text>
        <r>
          <rPr>
            <sz val="8"/>
            <rFont val="Tahoma"/>
            <family val="2"/>
          </rPr>
          <t xml:space="preserve">23.12.2011 
Тест по информатике
</t>
        </r>
      </text>
    </comment>
    <comment ref="S4" authorId="1">
      <text>
        <r>
          <rPr>
            <sz val="8"/>
            <rFont val="Tahoma"/>
            <family val="2"/>
          </rPr>
          <t xml:space="preserve">30.12.2011 
Лабораторная работа №10.  
Отчет по информатике 
</t>
        </r>
      </text>
    </comment>
    <comment ref="C36" authorId="0">
      <text>
        <r>
          <rPr>
            <sz val="8"/>
            <rFont val="Tahoma"/>
            <family val="0"/>
          </rPr>
          <t xml:space="preserve">Посетили лекцию №1 </t>
        </r>
      </text>
    </comment>
    <comment ref="D36" authorId="0">
      <text>
        <r>
          <rPr>
            <sz val="8"/>
            <rFont val="Tahoma"/>
            <family val="0"/>
          </rPr>
          <t>Посетили лекцию №2</t>
        </r>
      </text>
    </comment>
    <comment ref="E36" authorId="0">
      <text>
        <r>
          <rPr>
            <sz val="8"/>
            <rFont val="Tahoma"/>
            <family val="0"/>
          </rPr>
          <t>Посетили лекцию №3</t>
        </r>
      </text>
    </comment>
    <comment ref="F36" authorId="0">
      <text>
        <r>
          <rPr>
            <sz val="8"/>
            <rFont val="Tahoma"/>
            <family val="0"/>
          </rPr>
          <t>Посетили лекцию №4</t>
        </r>
      </text>
    </comment>
    <comment ref="G36" authorId="0">
      <text>
        <r>
          <rPr>
            <sz val="8"/>
            <rFont val="Tahoma"/>
            <family val="0"/>
          </rPr>
          <t>Посетили лекцию №5</t>
        </r>
      </text>
    </comment>
    <comment ref="H36" authorId="0">
      <text>
        <r>
          <rPr>
            <sz val="8"/>
            <rFont val="Tahoma"/>
            <family val="0"/>
          </rPr>
          <t>Посетили лекцию №6</t>
        </r>
      </text>
    </comment>
    <comment ref="C37" authorId="0">
      <text>
        <r>
          <rPr>
            <sz val="8"/>
            <rFont val="Tahoma"/>
            <family val="0"/>
          </rPr>
          <t xml:space="preserve">Пропустили лекцию №1 </t>
        </r>
      </text>
    </comment>
    <comment ref="D37" authorId="0">
      <text>
        <r>
          <rPr>
            <sz val="8"/>
            <rFont val="Tahoma"/>
            <family val="0"/>
          </rPr>
          <t>Пропустили лекцию №2</t>
        </r>
      </text>
    </comment>
    <comment ref="E37" authorId="0">
      <text>
        <r>
          <rPr>
            <sz val="8"/>
            <rFont val="Tahoma"/>
            <family val="2"/>
          </rPr>
          <t>Пропустили лекцию №3</t>
        </r>
      </text>
    </comment>
    <comment ref="F37" authorId="0">
      <text>
        <r>
          <rPr>
            <sz val="8"/>
            <rFont val="Tahoma"/>
            <family val="0"/>
          </rPr>
          <t>Пропустили лекцию №4</t>
        </r>
      </text>
    </comment>
    <comment ref="G37" authorId="0">
      <text>
        <r>
          <rPr>
            <sz val="8"/>
            <rFont val="Tahoma"/>
            <family val="2"/>
          </rPr>
          <t>Пропустили лекцию №5</t>
        </r>
      </text>
    </comment>
    <comment ref="H37" authorId="0">
      <text>
        <r>
          <rPr>
            <sz val="8"/>
            <rFont val="Tahoma"/>
            <family val="0"/>
          </rPr>
          <t>Пропустили лекцию №6</t>
        </r>
      </text>
    </comment>
    <comment ref="B8" authorId="2">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B11" authorId="2">
      <text>
        <r>
          <rPr>
            <sz val="8"/>
            <rFont val="Tahoma"/>
            <family val="0"/>
          </rPr>
          <t xml:space="preserve">12.11.2011
Прошла инструктаж по ТБ 
22.10.2011
Не прошла инструктаж по ТБ 
29.10.2011
Пары были в ауд. 1-432, 435 
Поэтому инструктаж пока не пройден </t>
        </r>
      </text>
    </comment>
    <comment ref="B20" authorId="2">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K5" authorId="3">
      <text>
        <r>
          <rPr>
            <sz val="10"/>
            <rFont val="Tahoma"/>
            <family val="0"/>
          </rPr>
          <t xml:space="preserve">05.11.2011
Незапланированный выходной в УГНТУ </t>
        </r>
      </text>
    </comment>
    <comment ref="K6" authorId="3">
      <text>
        <r>
          <rPr>
            <sz val="10"/>
            <rFont val="Tahoma"/>
            <family val="0"/>
          </rPr>
          <t xml:space="preserve">05.11.2011
Незапланированный выходной в УГНТУ </t>
        </r>
      </text>
    </comment>
    <comment ref="K7" authorId="3">
      <text>
        <r>
          <rPr>
            <sz val="10"/>
            <rFont val="Tahoma"/>
            <family val="0"/>
          </rPr>
          <t xml:space="preserve">05.11.2011
Незапланированный выходной в УГНТУ </t>
        </r>
      </text>
    </comment>
    <comment ref="K8" authorId="3">
      <text>
        <r>
          <rPr>
            <sz val="10"/>
            <rFont val="Tahoma"/>
            <family val="0"/>
          </rPr>
          <t xml:space="preserve">05.11.2011
Незапланированный выходной в УГНТУ </t>
        </r>
      </text>
    </comment>
    <comment ref="K9" authorId="3">
      <text>
        <r>
          <rPr>
            <sz val="10"/>
            <rFont val="Tahoma"/>
            <family val="0"/>
          </rPr>
          <t xml:space="preserve">05.11.2011
Незапланированный выходной в УГНТУ </t>
        </r>
      </text>
    </comment>
    <comment ref="K10" authorId="3">
      <text>
        <r>
          <rPr>
            <sz val="10"/>
            <rFont val="Tahoma"/>
            <family val="0"/>
          </rPr>
          <t xml:space="preserve">05.11.2011
Незапланированный выходной в УГНТУ </t>
        </r>
      </text>
    </comment>
    <comment ref="K11" authorId="3">
      <text>
        <r>
          <rPr>
            <sz val="10"/>
            <rFont val="Tahoma"/>
            <family val="0"/>
          </rPr>
          <t xml:space="preserve">05.11.2011
Незапланированный выходной в УГНТУ </t>
        </r>
      </text>
    </comment>
    <comment ref="K12" authorId="3">
      <text>
        <r>
          <rPr>
            <sz val="10"/>
            <rFont val="Tahoma"/>
            <family val="0"/>
          </rPr>
          <t xml:space="preserve">05.11.2011
Незапланированный выходной в УГНТУ </t>
        </r>
      </text>
    </comment>
    <comment ref="K13" authorId="3">
      <text>
        <r>
          <rPr>
            <sz val="10"/>
            <rFont val="Tahoma"/>
            <family val="0"/>
          </rPr>
          <t xml:space="preserve">05.11.2011
Незапланированный выходной в УГНТУ </t>
        </r>
      </text>
    </comment>
    <comment ref="K14" authorId="3">
      <text>
        <r>
          <rPr>
            <sz val="10"/>
            <rFont val="Tahoma"/>
            <family val="0"/>
          </rPr>
          <t xml:space="preserve">05.11.2011
Незапланированный выходной в УГНТУ </t>
        </r>
      </text>
    </comment>
    <comment ref="K15" authorId="3">
      <text>
        <r>
          <rPr>
            <sz val="10"/>
            <rFont val="Tahoma"/>
            <family val="0"/>
          </rPr>
          <t xml:space="preserve">05.11.2011
Незапланированный выходной в УГНТУ </t>
        </r>
      </text>
    </comment>
    <comment ref="K16" authorId="3">
      <text>
        <r>
          <rPr>
            <sz val="10"/>
            <rFont val="Tahoma"/>
            <family val="0"/>
          </rPr>
          <t xml:space="preserve">05.11.2011
Незапланированный выходной в УГНТУ </t>
        </r>
      </text>
    </comment>
    <comment ref="K17" authorId="3">
      <text>
        <r>
          <rPr>
            <sz val="10"/>
            <rFont val="Tahoma"/>
            <family val="0"/>
          </rPr>
          <t xml:space="preserve">05.11.2011
Незапланированный выходной в УГНТУ </t>
        </r>
      </text>
    </comment>
    <comment ref="K18" authorId="3">
      <text>
        <r>
          <rPr>
            <sz val="10"/>
            <rFont val="Tahoma"/>
            <family val="0"/>
          </rPr>
          <t xml:space="preserve">05.11.2011
Незапланированный выходной в УГНТУ </t>
        </r>
      </text>
    </comment>
    <comment ref="K19" authorId="3">
      <text>
        <r>
          <rPr>
            <sz val="10"/>
            <rFont val="Tahoma"/>
            <family val="0"/>
          </rPr>
          <t xml:space="preserve">05.11.2011
Незапланированный выходной в УГНТУ </t>
        </r>
      </text>
    </comment>
    <comment ref="K20" authorId="3">
      <text>
        <r>
          <rPr>
            <sz val="10"/>
            <rFont val="Tahoma"/>
            <family val="0"/>
          </rPr>
          <t xml:space="preserve">05.11.2011
Незапланированный выходной в УГНТУ </t>
        </r>
      </text>
    </comment>
    <comment ref="K21" authorId="3">
      <text>
        <r>
          <rPr>
            <sz val="10"/>
            <rFont val="Tahoma"/>
            <family val="0"/>
          </rPr>
          <t xml:space="preserve">05.11.2011
Незапланированный выходной в УГНТУ </t>
        </r>
      </text>
    </comment>
    <comment ref="K22" authorId="3">
      <text>
        <r>
          <rPr>
            <sz val="10"/>
            <rFont val="Tahoma"/>
            <family val="0"/>
          </rPr>
          <t xml:space="preserve">05.11.2011
Незапланированный выходной в УГНТУ </t>
        </r>
      </text>
    </comment>
    <comment ref="K23" authorId="3">
      <text>
        <r>
          <rPr>
            <sz val="10"/>
            <rFont val="Tahoma"/>
            <family val="0"/>
          </rPr>
          <t xml:space="preserve">05.11.2011
Незапланированный выходной в УГНТУ </t>
        </r>
      </text>
    </comment>
    <comment ref="K24" authorId="3">
      <text>
        <r>
          <rPr>
            <sz val="10"/>
            <rFont val="Tahoma"/>
            <family val="0"/>
          </rPr>
          <t xml:space="preserve">05.11.2011
Незапланированный выходной в УГНТУ </t>
        </r>
      </text>
    </comment>
    <comment ref="K25" authorId="3">
      <text>
        <r>
          <rPr>
            <sz val="10"/>
            <rFont val="Tahoma"/>
            <family val="0"/>
          </rPr>
          <t xml:space="preserve">05.11.2011
Незапланированный выходной в УГНТУ </t>
        </r>
      </text>
    </comment>
    <comment ref="K26" authorId="3">
      <text>
        <r>
          <rPr>
            <sz val="10"/>
            <rFont val="Tahoma"/>
            <family val="0"/>
          </rPr>
          <t xml:space="preserve">05.11.2011
Незапланированный выходной в УГНТУ </t>
        </r>
      </text>
    </comment>
    <comment ref="K27" authorId="3">
      <text>
        <r>
          <rPr>
            <sz val="10"/>
            <rFont val="Tahoma"/>
            <family val="0"/>
          </rPr>
          <t xml:space="preserve">05.11.2011
Незапланированный выходной в УГНТУ </t>
        </r>
      </text>
    </comment>
    <comment ref="K28" authorId="3">
      <text>
        <r>
          <rPr>
            <sz val="10"/>
            <rFont val="Tahoma"/>
            <family val="0"/>
          </rPr>
          <t xml:space="preserve">05.11.2011
Незапланированный выходной в УГНТУ </t>
        </r>
      </text>
    </comment>
    <comment ref="K29" authorId="3">
      <text>
        <r>
          <rPr>
            <sz val="10"/>
            <rFont val="Tahoma"/>
            <family val="0"/>
          </rPr>
          <t xml:space="preserve">05.11.2011
Незапланированный выходной в УГНТУ </t>
        </r>
      </text>
    </comment>
    <comment ref="K30" authorId="3">
      <text>
        <r>
          <rPr>
            <sz val="10"/>
            <rFont val="Tahoma"/>
            <family val="0"/>
          </rPr>
          <t xml:space="preserve">05.11.2011
Незапланированный выходной в УГНТУ </t>
        </r>
      </text>
    </comment>
    <comment ref="K31" authorId="3">
      <text>
        <r>
          <rPr>
            <sz val="10"/>
            <rFont val="Tahoma"/>
            <family val="0"/>
          </rPr>
          <t xml:space="preserve">05.11.2011
Незапланированный выходной в УГНТУ </t>
        </r>
      </text>
    </comment>
    <comment ref="K32" authorId="3">
      <text>
        <r>
          <rPr>
            <sz val="10"/>
            <rFont val="Tahoma"/>
            <family val="0"/>
          </rPr>
          <t xml:space="preserve">05.11.2011
Незапланированный выходной в УГНТУ </t>
        </r>
      </text>
    </comment>
    <comment ref="K33" authorId="3">
      <text>
        <r>
          <rPr>
            <sz val="10"/>
            <rFont val="Tahoma"/>
            <family val="0"/>
          </rPr>
          <t xml:space="preserve">05.11.2011
Незапланированный выходной в УГНТУ </t>
        </r>
      </text>
    </comment>
    <comment ref="K34" authorId="3">
      <text>
        <r>
          <rPr>
            <sz val="10"/>
            <rFont val="Tahoma"/>
            <family val="0"/>
          </rPr>
          <t xml:space="preserve">05.11.2011
Незапланированный выходной в УГНТУ </t>
        </r>
      </text>
    </comment>
    <comment ref="K35" authorId="3">
      <text>
        <r>
          <rPr>
            <sz val="10"/>
            <rFont val="Tahoma"/>
            <family val="0"/>
          </rPr>
          <t xml:space="preserve">05.11.2011
Незапланированный выходной в УГНТУ </t>
        </r>
      </text>
    </comment>
    <comment ref="I36" authorId="0">
      <text>
        <r>
          <rPr>
            <sz val="8"/>
            <rFont val="Tahoma"/>
            <family val="0"/>
          </rPr>
          <t xml:space="preserve">Посетили практическое занятие №1 </t>
        </r>
      </text>
    </comment>
    <comment ref="J36" authorId="0">
      <text>
        <r>
          <rPr>
            <sz val="8"/>
            <rFont val="Tahoma"/>
            <family val="0"/>
          </rPr>
          <t xml:space="preserve">Посетили практическое занятие №2 </t>
        </r>
      </text>
    </comment>
    <comment ref="K36" authorId="0">
      <text>
        <r>
          <rPr>
            <sz val="8"/>
            <rFont val="Tahoma"/>
            <family val="0"/>
          </rPr>
          <t>Посетили практическое занятие №3</t>
        </r>
      </text>
    </comment>
    <comment ref="L36" authorId="0">
      <text>
        <r>
          <rPr>
            <sz val="8"/>
            <rFont val="Tahoma"/>
            <family val="0"/>
          </rPr>
          <t>Посетили практическое занятие №4</t>
        </r>
      </text>
    </comment>
    <comment ref="M36" authorId="0">
      <text>
        <r>
          <rPr>
            <sz val="8"/>
            <rFont val="Tahoma"/>
            <family val="0"/>
          </rPr>
          <t>Посетили практическое занятие №5</t>
        </r>
      </text>
    </comment>
    <comment ref="N36" authorId="0">
      <text>
        <r>
          <rPr>
            <sz val="8"/>
            <rFont val="Tahoma"/>
            <family val="0"/>
          </rPr>
          <t>Посетили практическое занятие №6</t>
        </r>
      </text>
    </comment>
    <comment ref="O36" authorId="0">
      <text>
        <r>
          <rPr>
            <sz val="8"/>
            <rFont val="Tahoma"/>
            <family val="0"/>
          </rPr>
          <t>Посетили практическое занятие №7</t>
        </r>
      </text>
    </comment>
    <comment ref="P36" authorId="0">
      <text>
        <r>
          <rPr>
            <sz val="8"/>
            <rFont val="Tahoma"/>
            <family val="0"/>
          </rPr>
          <t>Посетили практическое занятие №8</t>
        </r>
      </text>
    </comment>
    <comment ref="Q36" authorId="0">
      <text>
        <r>
          <rPr>
            <sz val="8"/>
            <rFont val="Tahoma"/>
            <family val="0"/>
          </rPr>
          <t>Посетили практическое занятие №9</t>
        </r>
      </text>
    </comment>
    <comment ref="R36" authorId="0">
      <text>
        <r>
          <rPr>
            <sz val="8"/>
            <rFont val="Tahoma"/>
            <family val="0"/>
          </rPr>
          <t>Посетили практическое занятие №10</t>
        </r>
      </text>
    </comment>
    <comment ref="S36" authorId="0">
      <text>
        <r>
          <rPr>
            <sz val="8"/>
            <rFont val="Tahoma"/>
            <family val="0"/>
          </rPr>
          <t>Посетили практическое занятие №11</t>
        </r>
      </text>
    </comment>
    <comment ref="T36" authorId="1">
      <text>
        <r>
          <rPr>
            <sz val="8"/>
            <rFont val="Tahoma"/>
            <family val="2"/>
          </rPr>
          <t xml:space="preserve">Количество студентов, не имеющих пропусков  практических занятий по информатике в осеннем семестре </t>
        </r>
      </text>
    </comment>
    <comment ref="T37" authorId="0">
      <text>
        <r>
          <rPr>
            <sz val="8"/>
            <rFont val="Tahoma"/>
            <family val="0"/>
          </rPr>
          <t xml:space="preserve">Количество студентов, имеющих пропуски учебных занятий по информатике в осеннем семестре </t>
        </r>
      </text>
    </comment>
  </commentList>
</comments>
</file>

<file path=xl/sharedStrings.xml><?xml version="1.0" encoding="utf-8"?>
<sst xmlns="http://schemas.openxmlformats.org/spreadsheetml/2006/main" count="910" uniqueCount="158">
  <si>
    <t>ЛР1</t>
  </si>
  <si>
    <t>ЛР2</t>
  </si>
  <si>
    <t>ЛР3</t>
  </si>
  <si>
    <t>ЛР4</t>
  </si>
  <si>
    <t>ЛР5</t>
  </si>
  <si>
    <t>ЛР6</t>
  </si>
  <si>
    <t>Тест</t>
  </si>
  <si>
    <t>ДЗ</t>
  </si>
  <si>
    <t>№</t>
  </si>
  <si>
    <t xml:space="preserve">по состоянию на </t>
  </si>
  <si>
    <t>ДВ</t>
  </si>
  <si>
    <t xml:space="preserve">Статистика </t>
  </si>
  <si>
    <t>∑</t>
  </si>
  <si>
    <t>Ат3</t>
  </si>
  <si>
    <t>Ат4</t>
  </si>
  <si>
    <t>РГР</t>
  </si>
  <si>
    <t>ДЭ</t>
  </si>
  <si>
    <t>ОЦ</t>
  </si>
  <si>
    <t>Тема</t>
  </si>
  <si>
    <t>Защ.</t>
  </si>
  <si>
    <t>м</t>
  </si>
  <si>
    <t>Ос</t>
  </si>
  <si>
    <t>В</t>
  </si>
  <si>
    <t>н</t>
  </si>
  <si>
    <t>t</t>
  </si>
  <si>
    <t>k</t>
  </si>
  <si>
    <t>N</t>
  </si>
  <si>
    <t>Оц</t>
  </si>
  <si>
    <t>М</t>
  </si>
  <si>
    <t>Б</t>
  </si>
  <si>
    <t>S</t>
  </si>
  <si>
    <t>Всего решали тест</t>
  </si>
  <si>
    <t>Сдали тест</t>
  </si>
  <si>
    <t>Не сдали тест</t>
  </si>
  <si>
    <t>Не писали тест</t>
  </si>
  <si>
    <t>Сдали тест ранее</t>
  </si>
  <si>
    <t>Всего студентов</t>
  </si>
  <si>
    <t>Зачет</t>
  </si>
  <si>
    <t>ПрОс</t>
  </si>
  <si>
    <t>ПрВс</t>
  </si>
  <si>
    <t>Пр год</t>
  </si>
  <si>
    <t>Аттестации</t>
  </si>
  <si>
    <t>Д</t>
  </si>
  <si>
    <t>Домашние задания</t>
  </si>
  <si>
    <t>Защита</t>
  </si>
  <si>
    <t>Студенты</t>
  </si>
  <si>
    <t>Темы ДЗ</t>
  </si>
  <si>
    <t>ЛР3Д</t>
  </si>
  <si>
    <t>Фамилия, имя, отчество</t>
  </si>
  <si>
    <t>Лекции</t>
  </si>
  <si>
    <t>Практические занятия</t>
  </si>
  <si>
    <t>Пр</t>
  </si>
  <si>
    <t>Посещение лекций (весна)</t>
  </si>
  <si>
    <t>Посещение практич. занятий</t>
  </si>
  <si>
    <t>ЛР6Д</t>
  </si>
  <si>
    <t>КР3</t>
  </si>
  <si>
    <t>КР4</t>
  </si>
  <si>
    <t>Допуск к тесту</t>
  </si>
  <si>
    <t xml:space="preserve">Результаты решения боевого теста </t>
  </si>
  <si>
    <t>ИТ4</t>
  </si>
  <si>
    <t>ДТ</t>
  </si>
  <si>
    <t>Досрочная сдача теста</t>
  </si>
  <si>
    <t>Пересдача</t>
  </si>
  <si>
    <t>В1</t>
  </si>
  <si>
    <t>Р1</t>
  </si>
  <si>
    <t>В2</t>
  </si>
  <si>
    <t>Р2</t>
  </si>
  <si>
    <t>В3</t>
  </si>
  <si>
    <t>Р3</t>
  </si>
  <si>
    <t>В4</t>
  </si>
  <si>
    <t>Р4</t>
  </si>
  <si>
    <t>АБ</t>
  </si>
  <si>
    <t>Итоги тестирования</t>
  </si>
  <si>
    <t>Всего сдали тест</t>
  </si>
  <si>
    <t>Всего не сдали тест</t>
  </si>
  <si>
    <t>ИТ5</t>
  </si>
  <si>
    <t>ИТ6</t>
  </si>
  <si>
    <t>ИТ7</t>
  </si>
  <si>
    <t>Учебный год 2011/2012</t>
  </si>
  <si>
    <t>ОП</t>
  </si>
  <si>
    <t>ЛР7</t>
  </si>
  <si>
    <t>Лабораторные работы по информатике</t>
  </si>
  <si>
    <t>а</t>
  </si>
  <si>
    <t>ДЗ9</t>
  </si>
  <si>
    <t>ДЗ8</t>
  </si>
  <si>
    <t>ДЗ10</t>
  </si>
  <si>
    <t>Всн</t>
  </si>
  <si>
    <t>24у</t>
  </si>
  <si>
    <t>БСТ-11</t>
  </si>
  <si>
    <t>Выбор тем весенних ДЗ</t>
  </si>
  <si>
    <t>Зачетка</t>
  </si>
  <si>
    <t>Аитбаев Дамир Ринатович</t>
  </si>
  <si>
    <t>Ахметзянов Артур Альбертович</t>
  </si>
  <si>
    <t>Беляев Георгий Михайлович</t>
  </si>
  <si>
    <t>Гайнутдинова Элина Ильгизовна</t>
  </si>
  <si>
    <t>Гайсин Айдар Ильшатович</t>
  </si>
  <si>
    <t>Гарифуллин Эльдар Ахатович</t>
  </si>
  <si>
    <t>Гизатуллина Лейсан Ринатовна</t>
  </si>
  <si>
    <t>Гулов Денис Ирекович</t>
  </si>
  <si>
    <t>Закирьянов Ильдар Шамилевич</t>
  </si>
  <si>
    <t>Исанбаев Артур Фаилевич</t>
  </si>
  <si>
    <t>Кильдиярова Линара Ринатовна</t>
  </si>
  <si>
    <t>Мадатов Шамиль Рамилевич</t>
  </si>
  <si>
    <t>Мулюков Азат Ильшатович</t>
  </si>
  <si>
    <t>Мусаев Джамалутдин Идрисович</t>
  </si>
  <si>
    <t>Нугуманов Расул Радисович</t>
  </si>
  <si>
    <t>Нурдавлятов Азат Иркинович</t>
  </si>
  <si>
    <t>Остапчук Сергей Эдуардович</t>
  </si>
  <si>
    <t>Подгорный Максим Алексеевич</t>
  </si>
  <si>
    <t>Сайфуллина Алина Раилевна</t>
  </si>
  <si>
    <t>Сафин Рустем Султанович</t>
  </si>
  <si>
    <t>Сахипова Лилия Зульфаровна</t>
  </si>
  <si>
    <t>Сорокин Александр Владимирович</t>
  </si>
  <si>
    <t>Тяжкороб Александр Сергеевич</t>
  </si>
  <si>
    <t>Хабибуллин Альберт Венирович</t>
  </si>
  <si>
    <t>Хакимов Руслан Алмазович</t>
  </si>
  <si>
    <t>Хасаншин Айбулат Азатович</t>
  </si>
  <si>
    <t>Черепанов Александр Алексеевич</t>
  </si>
  <si>
    <t>Ширшаков Алексей Юрьевич</t>
  </si>
  <si>
    <t>Шугаипова Диана Айратовна</t>
  </si>
  <si>
    <t>Журавлев Антон Андреевич</t>
  </si>
  <si>
    <t>Валеев Гали Наилевич</t>
  </si>
  <si>
    <t>БСТ-11-02</t>
  </si>
  <si>
    <t>Журнал успеваемости БСТ-11-02- весна 2012</t>
  </si>
  <si>
    <t>Посещение занятий студентами группы БСТ-11-02 в весеннем семестре 2010/2011 уч.г.</t>
  </si>
  <si>
    <t>Результаты весеннего тестирования по группе БСТ-11-02</t>
  </si>
  <si>
    <t>Посещение занятий студентами группы БCТ-11-02 в осеннем семестре 2011/2012 уч.г.</t>
  </si>
  <si>
    <t>в</t>
  </si>
  <si>
    <t>1у</t>
  </si>
  <si>
    <t>7.5</t>
  </si>
  <si>
    <t>4.5</t>
  </si>
  <si>
    <t>5.5</t>
  </si>
  <si>
    <t>6.5</t>
  </si>
  <si>
    <t>4.4</t>
  </si>
  <si>
    <t>5.4</t>
  </si>
  <si>
    <t>6.4</t>
  </si>
  <si>
    <t>7.4</t>
  </si>
  <si>
    <t>4.2</t>
  </si>
  <si>
    <t>5.2</t>
  </si>
  <si>
    <t>6.2</t>
  </si>
  <si>
    <t>7.2</t>
  </si>
  <si>
    <t>4.6</t>
  </si>
  <si>
    <t>5.6</t>
  </si>
  <si>
    <t>6.6</t>
  </si>
  <si>
    <t>7.6</t>
  </si>
  <si>
    <t>4.3</t>
  </si>
  <si>
    <t>5.3</t>
  </si>
  <si>
    <t>6.3</t>
  </si>
  <si>
    <t>7.3</t>
  </si>
  <si>
    <t>4.1</t>
  </si>
  <si>
    <t>5.1</t>
  </si>
  <si>
    <t>6.1</t>
  </si>
  <si>
    <t>7.1</t>
  </si>
  <si>
    <t>аа!</t>
  </si>
  <si>
    <t>a</t>
  </si>
  <si>
    <t>уа</t>
  </si>
  <si>
    <t>П</t>
  </si>
  <si>
    <t>Кл10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</si>
</sst>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m;@"/>
  </numFmts>
  <fonts count="27">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b/>
      <i/>
      <sz val="10"/>
      <name val="Arial Cyr"/>
      <family val="0"/>
    </font>
    <font>
      <sz val="8"/>
      <name val="Tahoma"/>
      <family val="2"/>
    </font>
    <font>
      <b/>
      <sz val="14"/>
      <name val="Arial Cyr"/>
      <family val="0"/>
    </font>
    <font>
      <sz val="10"/>
      <color indexed="8"/>
      <name val="Arial"/>
      <family val="2"/>
    </font>
    <font>
      <sz val="12"/>
      <name val="Arial Cyr"/>
      <family val="0"/>
    </font>
    <font>
      <b/>
      <sz val="8"/>
      <name val="Tahoma"/>
      <family val="0"/>
    </font>
    <font>
      <sz val="12"/>
      <color indexed="8"/>
      <name val="Symbol"/>
      <family val="1"/>
    </font>
    <font>
      <sz val="8"/>
      <name val="Arial"/>
      <family val="2"/>
    </font>
    <font>
      <b/>
      <sz val="14"/>
      <color indexed="8"/>
      <name val="Arial Cyr"/>
      <family val="0"/>
    </font>
    <font>
      <b/>
      <sz val="16"/>
      <name val="Times New Roman"/>
      <family val="1"/>
    </font>
    <font>
      <b/>
      <sz val="12"/>
      <name val="Arial Cyr"/>
      <family val="0"/>
    </font>
    <font>
      <sz val="8"/>
      <name val="Symbol"/>
      <family val="1"/>
    </font>
    <font>
      <sz val="9"/>
      <name val="Arial Cyr"/>
      <family val="0"/>
    </font>
    <font>
      <i/>
      <sz val="8"/>
      <name val="Tahoma"/>
      <family val="2"/>
    </font>
    <font>
      <sz val="10"/>
      <name val="Tahoma"/>
      <family val="0"/>
    </font>
    <font>
      <sz val="8"/>
      <color indexed="8"/>
      <name val="Arial Cyr"/>
      <family val="0"/>
    </font>
    <font>
      <sz val="8"/>
      <color indexed="8"/>
      <name val="Arial"/>
      <family val="2"/>
    </font>
    <font>
      <b/>
      <sz val="10"/>
      <name val="Tahoma"/>
      <family val="0"/>
    </font>
    <font>
      <b/>
      <sz val="8"/>
      <name val="Arial Cyr"/>
      <family val="2"/>
    </font>
  </fonts>
  <fills count="21">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27"/>
        <bgColor indexed="64"/>
      </patternFill>
    </fill>
    <fill>
      <patternFill patternType="solid">
        <fgColor indexed="21"/>
        <bgColor indexed="64"/>
      </patternFill>
    </fill>
    <fill>
      <patternFill patternType="solid">
        <fgColor indexed="21"/>
        <bgColor indexed="64"/>
      </patternFill>
    </fill>
    <fill>
      <patternFill patternType="solid">
        <fgColor indexed="58"/>
        <bgColor indexed="64"/>
      </patternFill>
    </fill>
    <fill>
      <patternFill patternType="solid">
        <fgColor indexed="10"/>
        <bgColor indexed="64"/>
      </patternFill>
    </fill>
    <fill>
      <patternFill patternType="solid">
        <fgColor indexed="45"/>
        <bgColor indexed="64"/>
      </patternFill>
    </fill>
  </fills>
  <borders count="126">
    <border>
      <left/>
      <right/>
      <top/>
      <bottom/>
      <diagonal/>
    </border>
    <border>
      <left style="thin"/>
      <right style="thin"/>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double"/>
      <bottom style="double"/>
    </border>
    <border>
      <left style="double"/>
      <right style="thin"/>
      <top style="double"/>
      <bottom style="thin"/>
    </border>
    <border>
      <left style="double"/>
      <right style="thin"/>
      <top style="thin"/>
      <bottom style="double"/>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style="double">
        <color indexed="8"/>
      </right>
      <top style="thin"/>
      <bottom style="thin"/>
    </border>
    <border>
      <left style="thin"/>
      <right style="double"/>
      <top style="double"/>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double"/>
    </border>
    <border>
      <left>
        <color indexed="63"/>
      </left>
      <right style="double"/>
      <top style="thin"/>
      <bottom style="thin"/>
    </border>
    <border>
      <left style="thin">
        <color indexed="8"/>
      </left>
      <right style="double">
        <color indexed="8"/>
      </right>
      <top style="thin">
        <color indexed="8"/>
      </top>
      <bottom style="thin">
        <color indexed="8"/>
      </bottom>
    </border>
    <border>
      <left>
        <color indexed="63"/>
      </left>
      <right style="thin"/>
      <top style="double"/>
      <bottom style="thin"/>
    </border>
    <border>
      <left style="thin">
        <color indexed="8"/>
      </left>
      <right style="thin">
        <color indexed="8"/>
      </right>
      <top style="double">
        <color indexed="8"/>
      </top>
      <bottom style="thin">
        <color indexed="8"/>
      </bottom>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style="thin">
        <color indexed="8"/>
      </top>
      <bottom style="double">
        <color indexed="8"/>
      </bottom>
    </border>
    <border>
      <left style="double"/>
      <right style="double"/>
      <top style="thin"/>
      <bottom style="thin"/>
    </border>
    <border>
      <left>
        <color indexed="63"/>
      </left>
      <right>
        <color indexed="63"/>
      </right>
      <top>
        <color indexed="63"/>
      </top>
      <bottom style="thin"/>
    </border>
    <border>
      <left style="double"/>
      <right>
        <color indexed="63"/>
      </right>
      <top style="thin"/>
      <bottom style="double"/>
    </border>
    <border>
      <left style="double"/>
      <right>
        <color indexed="63"/>
      </right>
      <top>
        <color indexed="63"/>
      </top>
      <bottom style="thin"/>
    </border>
    <border>
      <left style="double"/>
      <right style="double"/>
      <top style="double"/>
      <bottom style="thin"/>
    </border>
    <border>
      <left style="double"/>
      <right style="double"/>
      <top style="thin"/>
      <bottom style="double"/>
    </border>
    <border>
      <left style="medium"/>
      <right style="thin"/>
      <top style="thin"/>
      <bottom style="double"/>
    </border>
    <border>
      <left style="thin"/>
      <right style="medium"/>
      <top style="thin"/>
      <bottom style="double"/>
    </border>
    <border>
      <left style="medium"/>
      <right>
        <color indexed="63"/>
      </right>
      <top>
        <color indexed="63"/>
      </top>
      <bottom style="double"/>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style="double">
        <color indexed="8"/>
      </left>
      <right style="double">
        <color indexed="8"/>
      </right>
      <top style="thin">
        <color indexed="8"/>
      </top>
      <bottom style="double"/>
    </border>
    <border>
      <left>
        <color indexed="63"/>
      </left>
      <right>
        <color indexed="63"/>
      </right>
      <top style="thin">
        <color indexed="8"/>
      </top>
      <bottom style="thin">
        <color indexed="8"/>
      </bottom>
    </border>
    <border>
      <left style="double"/>
      <right style="double"/>
      <top>
        <color indexed="63"/>
      </top>
      <bottom style="thin"/>
    </border>
    <border>
      <left style="thin"/>
      <right>
        <color indexed="63"/>
      </right>
      <top style="thin"/>
      <bottom style="double">
        <color indexed="8"/>
      </bottom>
    </border>
    <border>
      <left style="double"/>
      <right style="thin"/>
      <top style="thin"/>
      <bottom style="double">
        <color indexed="8"/>
      </bottom>
    </border>
    <border>
      <left style="thin"/>
      <right style="double"/>
      <top style="thin"/>
      <bottom style="double">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top>
        <color indexed="63"/>
      </top>
      <bottom>
        <color indexed="63"/>
      </bottom>
    </border>
    <border>
      <left>
        <color indexed="63"/>
      </left>
      <right style="double">
        <color indexed="8"/>
      </right>
      <top style="thin"/>
      <bottom>
        <color indexed="63"/>
      </bottom>
    </border>
    <border>
      <left>
        <color indexed="63"/>
      </left>
      <right style="double">
        <color indexed="8"/>
      </right>
      <top>
        <color indexed="63"/>
      </top>
      <bottom style="thin"/>
    </border>
    <border>
      <left style="thin">
        <color indexed="8"/>
      </left>
      <right style="double">
        <color indexed="8"/>
      </right>
      <top>
        <color indexed="63"/>
      </top>
      <bottom style="thin">
        <color indexed="8"/>
      </bottom>
    </border>
    <border>
      <left>
        <color indexed="63"/>
      </left>
      <right style="double"/>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style="double"/>
    </border>
    <border>
      <left style="medium"/>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double"/>
      <right style="thin"/>
      <top style="double"/>
      <bottom>
        <color indexed="63"/>
      </bottom>
    </border>
    <border>
      <left style="double"/>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medium"/>
      <right style="medium"/>
      <top style="double"/>
      <bottom>
        <color indexed="63"/>
      </bottom>
    </border>
    <border>
      <left style="medium"/>
      <right style="medium"/>
      <top>
        <color indexed="63"/>
      </top>
      <bottom style="double"/>
    </border>
    <border>
      <left style="medium"/>
      <right style="medium"/>
      <top>
        <color indexed="63"/>
      </top>
      <bottom>
        <color indexed="63"/>
      </bottom>
    </border>
    <border>
      <left>
        <color indexed="63"/>
      </left>
      <right style="medium"/>
      <top style="double"/>
      <bottom>
        <color indexed="63"/>
      </bottom>
    </border>
    <border>
      <left>
        <color indexed="63"/>
      </left>
      <right style="medium"/>
      <top>
        <color indexed="63"/>
      </top>
      <bottom style="double"/>
    </border>
    <border>
      <left style="medium"/>
      <right>
        <color indexed="63"/>
      </right>
      <top style="double"/>
      <bottom style="thin"/>
    </border>
    <border>
      <left>
        <color indexed="63"/>
      </left>
      <right style="medium"/>
      <top style="double"/>
      <bottom style="thin"/>
    </border>
    <border>
      <left style="thin"/>
      <right style="double"/>
      <top style="double"/>
      <bottom>
        <color indexed="63"/>
      </bottom>
    </border>
    <border>
      <left style="thin"/>
      <right style="double"/>
      <top>
        <color indexed="63"/>
      </top>
      <bottom style="double"/>
    </border>
    <border>
      <left style="thick"/>
      <right style="thin"/>
      <top style="thick"/>
      <bottom>
        <color indexed="63"/>
      </bottom>
    </border>
    <border>
      <left style="thick"/>
      <right style="thin"/>
      <top>
        <color indexed="63"/>
      </top>
      <bottom>
        <color indexed="63"/>
      </bottom>
    </border>
    <border>
      <left style="thin"/>
      <right>
        <color indexed="63"/>
      </right>
      <top style="thick"/>
      <bottom>
        <color indexed="63"/>
      </bottom>
    </border>
    <border>
      <left style="thin"/>
      <right>
        <color indexed="63"/>
      </right>
      <top>
        <color indexed="63"/>
      </top>
      <bottom>
        <color indexed="63"/>
      </bottom>
    </border>
    <border>
      <left style="double"/>
      <right style="thin"/>
      <top style="thick"/>
      <bottom style="thin"/>
    </border>
    <border>
      <left style="thin"/>
      <right style="thin"/>
      <top style="thick"/>
      <bottom style="thin"/>
    </border>
    <border>
      <left style="thin"/>
      <right style="double"/>
      <top style="thick"/>
      <bottom style="thin"/>
    </border>
    <border>
      <left style="double"/>
      <right style="double"/>
      <top style="thick"/>
      <bottom>
        <color indexed="63"/>
      </bottom>
    </border>
    <border>
      <left style="thin"/>
      <right>
        <color indexed="63"/>
      </right>
      <top style="thick"/>
      <bottom style="double"/>
    </border>
    <border>
      <left>
        <color indexed="63"/>
      </left>
      <right>
        <color indexed="63"/>
      </right>
      <top style="thick"/>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thin"/>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1">
    <xf numFmtId="0" fontId="0" fillId="0" borderId="0" xfId="0" applyAlignment="1">
      <alignment/>
    </xf>
    <xf numFmtId="0" fontId="0" fillId="0" borderId="0" xfId="0" applyAlignment="1">
      <alignment/>
    </xf>
    <xf numFmtId="0" fontId="4" fillId="0" borderId="0" xfId="0" applyFont="1" applyAlignment="1">
      <alignment horizontal="righ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6" fillId="3" borderId="3" xfId="0" applyFont="1" applyFill="1" applyBorder="1" applyAlignment="1">
      <alignment/>
    </xf>
    <xf numFmtId="0" fontId="1" fillId="4" borderId="4" xfId="0" applyFont="1"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6" fillId="2" borderId="1" xfId="0" applyFont="1" applyFill="1" applyBorder="1" applyAlignment="1">
      <alignment/>
    </xf>
    <xf numFmtId="0" fontId="1" fillId="4" borderId="5" xfId="0" applyFont="1" applyFill="1" applyBorder="1" applyAlignment="1">
      <alignment/>
    </xf>
    <xf numFmtId="0" fontId="0" fillId="4" borderId="3" xfId="0" applyFon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2" fontId="0" fillId="2" borderId="1" xfId="0" applyNumberFormat="1" applyFont="1" applyFill="1" applyBorder="1" applyAlignment="1">
      <alignment/>
    </xf>
    <xf numFmtId="0" fontId="1" fillId="4" borderId="9" xfId="0" applyFont="1" applyFill="1" applyBorder="1" applyAlignment="1">
      <alignment/>
    </xf>
    <xf numFmtId="0" fontId="6" fillId="3" borderId="10" xfId="0" applyFont="1" applyFill="1" applyBorder="1" applyAlignment="1">
      <alignment/>
    </xf>
    <xf numFmtId="0" fontId="11" fillId="4" borderId="11" xfId="0" applyNumberFormat="1" applyFont="1" applyFill="1" applyBorder="1" applyAlignment="1">
      <alignment horizontal="right"/>
    </xf>
    <xf numFmtId="0" fontId="0" fillId="4" borderId="11"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6" fillId="2" borderId="12" xfId="0" applyFont="1" applyFill="1" applyBorder="1" applyAlignment="1">
      <alignment horizontal="center"/>
    </xf>
    <xf numFmtId="0" fontId="6" fillId="5" borderId="2" xfId="0" applyFont="1" applyFill="1" applyBorder="1" applyAlignment="1">
      <alignment horizontal="center"/>
    </xf>
    <xf numFmtId="0" fontId="0" fillId="2" borderId="14" xfId="0" applyFill="1" applyBorder="1" applyAlignment="1">
      <alignment horizontal="center"/>
    </xf>
    <xf numFmtId="0" fontId="6" fillId="2" borderId="15" xfId="0" applyFont="1" applyFill="1" applyBorder="1" applyAlignment="1">
      <alignment horizontal="center"/>
    </xf>
    <xf numFmtId="0" fontId="0" fillId="4" borderId="10" xfId="0" applyFill="1" applyBorder="1" applyAlignment="1">
      <alignment/>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xf>
    <xf numFmtId="0" fontId="1" fillId="4" borderId="17" xfId="0" applyFont="1" applyFill="1" applyBorder="1" applyAlignment="1">
      <alignment/>
    </xf>
    <xf numFmtId="0" fontId="0" fillId="6" borderId="19" xfId="0" applyFill="1" applyBorder="1" applyAlignment="1">
      <alignment/>
    </xf>
    <xf numFmtId="0" fontId="0" fillId="7" borderId="19" xfId="0" applyFill="1" applyBorder="1" applyAlignment="1">
      <alignment/>
    </xf>
    <xf numFmtId="0" fontId="14" fillId="2" borderId="12" xfId="0" applyFont="1" applyFill="1" applyBorder="1" applyAlignment="1">
      <alignment horizontal="center"/>
    </xf>
    <xf numFmtId="0" fontId="0" fillId="2" borderId="14" xfId="0" applyFill="1" applyBorder="1" applyAlignment="1">
      <alignment/>
    </xf>
    <xf numFmtId="0" fontId="6" fillId="2" borderId="12" xfId="0" applyFont="1" applyFill="1" applyBorder="1" applyAlignment="1">
      <alignment/>
    </xf>
    <xf numFmtId="0" fontId="1" fillId="2" borderId="13" xfId="0" applyFont="1" applyFill="1" applyBorder="1" applyAlignment="1">
      <alignment/>
    </xf>
    <xf numFmtId="0" fontId="6" fillId="2" borderId="20" xfId="0" applyFont="1" applyFill="1" applyBorder="1" applyAlignment="1">
      <alignment/>
    </xf>
    <xf numFmtId="0" fontId="6" fillId="2" borderId="8" xfId="0" applyFont="1" applyFill="1" applyBorder="1" applyAlignment="1">
      <alignment/>
    </xf>
    <xf numFmtId="0" fontId="0" fillId="2" borderId="8" xfId="0" applyFill="1" applyBorder="1" applyAlignment="1">
      <alignment/>
    </xf>
    <xf numFmtId="0" fontId="1" fillId="2" borderId="21" xfId="0" applyFont="1" applyFill="1" applyBorder="1" applyAlignment="1">
      <alignment/>
    </xf>
    <xf numFmtId="0" fontId="6" fillId="2" borderId="22" xfId="0" applyFont="1" applyFill="1" applyBorder="1" applyAlignment="1">
      <alignment/>
    </xf>
    <xf numFmtId="0" fontId="6" fillId="2" borderId="4" xfId="0" applyFont="1" applyFill="1" applyBorder="1" applyAlignment="1">
      <alignment/>
    </xf>
    <xf numFmtId="0" fontId="0" fillId="2" borderId="4" xfId="0" applyFill="1" applyBorder="1" applyAlignment="1">
      <alignment/>
    </xf>
    <xf numFmtId="0" fontId="1" fillId="2" borderId="23" xfId="0" applyFont="1" applyFill="1" applyBorder="1" applyAlignment="1">
      <alignment/>
    </xf>
    <xf numFmtId="0" fontId="0" fillId="2" borderId="11" xfId="0" applyFill="1" applyBorder="1" applyAlignment="1">
      <alignment/>
    </xf>
    <xf numFmtId="0" fontId="0" fillId="2" borderId="5" xfId="0" applyFill="1" applyBorder="1" applyAlignment="1">
      <alignment/>
    </xf>
    <xf numFmtId="0" fontId="0" fillId="8" borderId="19" xfId="0" applyFill="1" applyBorder="1" applyAlignment="1">
      <alignment/>
    </xf>
    <xf numFmtId="0" fontId="0" fillId="4" borderId="10" xfId="0" applyFont="1" applyFill="1" applyBorder="1" applyAlignment="1">
      <alignment/>
    </xf>
    <xf numFmtId="0" fontId="6" fillId="2" borderId="24" xfId="0" applyFont="1" applyFill="1" applyBorder="1" applyAlignment="1">
      <alignment/>
    </xf>
    <xf numFmtId="0" fontId="0" fillId="2" borderId="1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9" fillId="4" borderId="4" xfId="0" applyFont="1" applyFill="1" applyBorder="1" applyAlignment="1">
      <alignment horizontal="center" vertical="center"/>
    </xf>
    <xf numFmtId="0" fontId="15" fillId="4" borderId="23" xfId="0" applyFont="1" applyFill="1" applyBorder="1" applyAlignment="1">
      <alignment horizontal="center" vertical="center"/>
    </xf>
    <xf numFmtId="0" fontId="1" fillId="4" borderId="5" xfId="0" applyFont="1" applyFill="1" applyBorder="1" applyAlignment="1">
      <alignment horizontal="center" vertical="center"/>
    </xf>
    <xf numFmtId="2" fontId="0" fillId="2" borderId="13" xfId="0" applyNumberFormat="1" applyFont="1" applyFill="1" applyBorder="1" applyAlignment="1">
      <alignment/>
    </xf>
    <xf numFmtId="0" fontId="0" fillId="2" borderId="13" xfId="0" applyFont="1" applyFill="1" applyBorder="1" applyAlignment="1">
      <alignment/>
    </xf>
    <xf numFmtId="2" fontId="0" fillId="2" borderId="1" xfId="0" applyNumberFormat="1" applyFill="1" applyBorder="1" applyAlignment="1">
      <alignment/>
    </xf>
    <xf numFmtId="1" fontId="0" fillId="2" borderId="1" xfId="0" applyNumberFormat="1" applyFill="1" applyBorder="1" applyAlignment="1">
      <alignment/>
    </xf>
    <xf numFmtId="2" fontId="0" fillId="2" borderId="13" xfId="0" applyNumberFormat="1" applyFill="1" applyBorder="1" applyAlignment="1">
      <alignment/>
    </xf>
    <xf numFmtId="0" fontId="0" fillId="4" borderId="25" xfId="0" applyFill="1" applyBorder="1" applyAlignment="1">
      <alignment/>
    </xf>
    <xf numFmtId="0" fontId="12" fillId="4" borderId="26" xfId="0" applyFont="1" applyFill="1" applyBorder="1" applyAlignment="1">
      <alignment horizontal="center"/>
    </xf>
    <xf numFmtId="0" fontId="12" fillId="4" borderId="8" xfId="0" applyFont="1" applyFill="1" applyBorder="1" applyAlignment="1">
      <alignment horizontal="center"/>
    </xf>
    <xf numFmtId="0" fontId="20" fillId="4" borderId="11" xfId="0" applyFont="1" applyFill="1" applyBorder="1" applyAlignment="1">
      <alignment horizontal="center"/>
    </xf>
    <xf numFmtId="0" fontId="12" fillId="4" borderId="0"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0" fillId="4" borderId="34" xfId="0" applyFill="1" applyBorder="1" applyAlignment="1">
      <alignment/>
    </xf>
    <xf numFmtId="0" fontId="0" fillId="4" borderId="11" xfId="0" applyFill="1" applyBorder="1" applyAlignment="1">
      <alignment/>
    </xf>
    <xf numFmtId="0" fontId="0" fillId="4" borderId="35" xfId="0" applyFill="1" applyBorder="1" applyAlignment="1">
      <alignment/>
    </xf>
    <xf numFmtId="49" fontId="20" fillId="2" borderId="14" xfId="0" applyNumberFormat="1" applyFont="1" applyFill="1" applyBorder="1" applyAlignment="1">
      <alignment horizontal="center" wrapText="1"/>
    </xf>
    <xf numFmtId="0" fontId="20" fillId="2" borderId="1" xfId="0" applyFont="1" applyFill="1" applyBorder="1" applyAlignment="1">
      <alignment horizontal="center" wrapText="1"/>
    </xf>
    <xf numFmtId="49" fontId="20" fillId="2" borderId="1" xfId="0" applyNumberFormat="1" applyFont="1" applyFill="1" applyBorder="1" applyAlignment="1">
      <alignment horizontal="center" wrapText="1"/>
    </xf>
    <xf numFmtId="0" fontId="20"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2" xfId="0" applyFont="1" applyFill="1" applyBorder="1" applyAlignment="1">
      <alignment horizontal="center" wrapText="1"/>
    </xf>
    <xf numFmtId="0" fontId="6" fillId="2" borderId="36" xfId="0" applyFont="1" applyFill="1" applyBorder="1" applyAlignment="1">
      <alignment/>
    </xf>
    <xf numFmtId="0" fontId="6" fillId="5" borderId="37" xfId="0" applyFont="1" applyFill="1" applyBorder="1" applyAlignment="1">
      <alignment horizontal="center"/>
    </xf>
    <xf numFmtId="0" fontId="6" fillId="2" borderId="37" xfId="0" applyFont="1" applyFill="1" applyBorder="1" applyAlignment="1">
      <alignment horizontal="center"/>
    </xf>
    <xf numFmtId="0" fontId="11" fillId="4" borderId="4" xfId="0" applyNumberFormat="1" applyFont="1" applyFill="1" applyBorder="1" applyAlignment="1">
      <alignment horizontal="right"/>
    </xf>
    <xf numFmtId="0" fontId="11" fillId="4" borderId="5" xfId="0" applyNumberFormat="1" applyFont="1" applyFill="1" applyBorder="1" applyAlignment="1">
      <alignment horizontal="right"/>
    </xf>
    <xf numFmtId="0" fontId="0" fillId="0" borderId="0" xfId="0" applyAlignment="1">
      <alignment horizontal="center"/>
    </xf>
    <xf numFmtId="0" fontId="6" fillId="5" borderId="25" xfId="0" applyFont="1" applyFill="1" applyBorder="1" applyAlignment="1">
      <alignment horizontal="center"/>
    </xf>
    <xf numFmtId="0" fontId="6" fillId="2" borderId="2" xfId="0" applyFont="1" applyFill="1" applyBorder="1" applyAlignment="1">
      <alignment/>
    </xf>
    <xf numFmtId="0" fontId="6" fillId="2" borderId="5" xfId="0" applyFont="1" applyFill="1" applyBorder="1" applyAlignment="1">
      <alignment horizontal="center"/>
    </xf>
    <xf numFmtId="0" fontId="6" fillId="2" borderId="3" xfId="0" applyFont="1" applyFill="1" applyBorder="1" applyAlignment="1">
      <alignment/>
    </xf>
    <xf numFmtId="0" fontId="6" fillId="2" borderId="38" xfId="0" applyFont="1" applyFill="1" applyBorder="1" applyAlignment="1">
      <alignment/>
    </xf>
    <xf numFmtId="0" fontId="0" fillId="2" borderId="37" xfId="0" applyFill="1" applyBorder="1" applyAlignment="1">
      <alignment/>
    </xf>
    <xf numFmtId="0" fontId="0" fillId="2" borderId="18" xfId="0" applyFill="1" applyBorder="1" applyAlignment="1">
      <alignment/>
    </xf>
    <xf numFmtId="0" fontId="0" fillId="4" borderId="39" xfId="0" applyFill="1" applyBorder="1" applyAlignment="1">
      <alignment/>
    </xf>
    <xf numFmtId="0" fontId="6" fillId="3" borderId="38"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2" borderId="3" xfId="0" applyFill="1" applyBorder="1" applyAlignment="1">
      <alignment/>
    </xf>
    <xf numFmtId="0" fontId="1" fillId="2" borderId="40" xfId="0" applyFont="1" applyFill="1" applyBorder="1" applyAlignment="1">
      <alignment/>
    </xf>
    <xf numFmtId="0" fontId="0" fillId="2" borderId="25" xfId="0" applyFill="1" applyBorder="1" applyAlignment="1">
      <alignment/>
    </xf>
    <xf numFmtId="0" fontId="0" fillId="4" borderId="25" xfId="0" applyFont="1" applyFill="1" applyBorder="1" applyAlignment="1">
      <alignment horizontal="center"/>
    </xf>
    <xf numFmtId="0" fontId="6" fillId="3" borderId="40" xfId="0" applyFont="1" applyFill="1" applyBorder="1" applyAlignment="1">
      <alignment/>
    </xf>
    <xf numFmtId="0" fontId="11" fillId="4" borderId="23" xfId="0" applyNumberFormat="1" applyFont="1" applyFill="1" applyBorder="1" applyAlignment="1">
      <alignment horizontal="right"/>
    </xf>
    <xf numFmtId="0" fontId="6" fillId="3" borderId="38" xfId="0" applyFont="1" applyFill="1" applyBorder="1" applyAlignment="1">
      <alignment horizontal="center"/>
    </xf>
    <xf numFmtId="0" fontId="11" fillId="4" borderId="22" xfId="0" applyNumberFormat="1" applyFont="1" applyFill="1" applyBorder="1" applyAlignment="1">
      <alignment horizontal="right"/>
    </xf>
    <xf numFmtId="0" fontId="0" fillId="4" borderId="25" xfId="0" applyFont="1" applyFill="1" applyBorder="1" applyAlignment="1">
      <alignment/>
    </xf>
    <xf numFmtId="0" fontId="12" fillId="4" borderId="41" xfId="0" applyFont="1" applyFill="1" applyBorder="1" applyAlignment="1">
      <alignment horizontal="center"/>
    </xf>
    <xf numFmtId="0" fontId="1" fillId="4" borderId="41" xfId="0" applyFont="1" applyFill="1" applyBorder="1" applyAlignment="1">
      <alignment horizontal="center"/>
    </xf>
    <xf numFmtId="0" fontId="1" fillId="4" borderId="42" xfId="0" applyFont="1" applyFill="1" applyBorder="1" applyAlignment="1">
      <alignment horizontal="center"/>
    </xf>
    <xf numFmtId="0" fontId="20" fillId="4" borderId="43" xfId="0" applyFont="1" applyFill="1" applyBorder="1" applyAlignment="1">
      <alignment horizontal="center"/>
    </xf>
    <xf numFmtId="0" fontId="20" fillId="4" borderId="41" xfId="0" applyFont="1" applyFill="1" applyBorder="1" applyAlignment="1">
      <alignment horizontal="center"/>
    </xf>
    <xf numFmtId="0" fontId="0" fillId="4" borderId="44" xfId="0" applyFill="1" applyBorder="1" applyAlignment="1">
      <alignment/>
    </xf>
    <xf numFmtId="2" fontId="0" fillId="2" borderId="4" xfId="0" applyNumberFormat="1" applyFont="1" applyFill="1" applyBorder="1" applyAlignment="1">
      <alignment/>
    </xf>
    <xf numFmtId="1" fontId="0" fillId="2" borderId="4" xfId="0" applyNumberFormat="1" applyFill="1" applyBorder="1" applyAlignment="1">
      <alignment/>
    </xf>
    <xf numFmtId="2" fontId="0" fillId="2" borderId="23" xfId="0" applyNumberFormat="1" applyFont="1" applyFill="1" applyBorder="1" applyAlignment="1">
      <alignment/>
    </xf>
    <xf numFmtId="0" fontId="0" fillId="2" borderId="23" xfId="0" applyFont="1" applyFill="1" applyBorder="1" applyAlignment="1">
      <alignment/>
    </xf>
    <xf numFmtId="0" fontId="1" fillId="4" borderId="45" xfId="0" applyFont="1" applyFill="1" applyBorder="1" applyAlignment="1">
      <alignment/>
    </xf>
    <xf numFmtId="0" fontId="11" fillId="4" borderId="4" xfId="0" applyNumberFormat="1" applyFont="1" applyFill="1" applyBorder="1" applyAlignment="1">
      <alignment horizontal="center"/>
    </xf>
    <xf numFmtId="1" fontId="20" fillId="4" borderId="44" xfId="0" applyNumberFormat="1" applyFont="1" applyFill="1" applyBorder="1" applyAlignment="1">
      <alignment horizontal="center"/>
    </xf>
    <xf numFmtId="1" fontId="20" fillId="4" borderId="5" xfId="0" applyNumberFormat="1" applyFont="1" applyFill="1" applyBorder="1" applyAlignment="1">
      <alignment horizontal="center"/>
    </xf>
    <xf numFmtId="2" fontId="0" fillId="2" borderId="1" xfId="0" applyNumberFormat="1" applyFont="1" applyFill="1" applyBorder="1" applyAlignment="1">
      <alignment horizontal="center"/>
    </xf>
    <xf numFmtId="1" fontId="0" fillId="2" borderId="1" xfId="0" applyNumberFormat="1" applyFill="1" applyBorder="1" applyAlignment="1">
      <alignment horizontal="center"/>
    </xf>
    <xf numFmtId="0" fontId="6" fillId="2" borderId="24" xfId="0" applyFont="1" applyFill="1" applyBorder="1" applyAlignment="1">
      <alignment horizontal="center"/>
    </xf>
    <xf numFmtId="0" fontId="0" fillId="4" borderId="16" xfId="0" applyFill="1" applyBorder="1" applyAlignment="1">
      <alignment/>
    </xf>
    <xf numFmtId="0" fontId="6" fillId="5" borderId="46" xfId="0" applyFont="1" applyFill="1" applyBorder="1" applyAlignment="1">
      <alignment horizontal="center"/>
    </xf>
    <xf numFmtId="0" fontId="4" fillId="0" borderId="28" xfId="0" applyFont="1" applyBorder="1" applyAlignment="1">
      <alignment horizontal="right"/>
    </xf>
    <xf numFmtId="0" fontId="0" fillId="8" borderId="13" xfId="0" applyFill="1" applyBorder="1" applyAlignment="1">
      <alignment horizontal="center"/>
    </xf>
    <xf numFmtId="1" fontId="0" fillId="2" borderId="37" xfId="0" applyNumberFormat="1" applyFill="1" applyBorder="1" applyAlignment="1">
      <alignment horizontal="center"/>
    </xf>
    <xf numFmtId="1" fontId="0" fillId="9" borderId="1" xfId="0" applyNumberFormat="1" applyFill="1" applyBorder="1" applyAlignment="1">
      <alignment horizontal="center"/>
    </xf>
    <xf numFmtId="0" fontId="1" fillId="10" borderId="1" xfId="0" applyFont="1" applyFill="1" applyBorder="1" applyAlignment="1">
      <alignment horizontal="center"/>
    </xf>
    <xf numFmtId="0" fontId="0" fillId="2" borderId="7" xfId="0" applyFill="1" applyBorder="1" applyAlignment="1">
      <alignment horizontal="center"/>
    </xf>
    <xf numFmtId="0" fontId="0" fillId="4" borderId="47" xfId="0" applyFont="1" applyFill="1" applyBorder="1" applyAlignment="1">
      <alignment wrapText="1"/>
    </xf>
    <xf numFmtId="0" fontId="0" fillId="2" borderId="48" xfId="0" applyFill="1" applyBorder="1" applyAlignment="1">
      <alignment wrapText="1"/>
    </xf>
    <xf numFmtId="0" fontId="0" fillId="2" borderId="39" xfId="0" applyFill="1" applyBorder="1" applyAlignment="1">
      <alignment wrapText="1"/>
    </xf>
    <xf numFmtId="0" fontId="0" fillId="2" borderId="49" xfId="0" applyFill="1" applyBorder="1" applyAlignment="1">
      <alignment wrapText="1"/>
    </xf>
    <xf numFmtId="0" fontId="0" fillId="11" borderId="39" xfId="0" applyFill="1" applyBorder="1" applyAlignment="1">
      <alignment/>
    </xf>
    <xf numFmtId="0" fontId="0" fillId="2" borderId="39" xfId="0" applyFill="1" applyBorder="1" applyAlignment="1">
      <alignment/>
    </xf>
    <xf numFmtId="0" fontId="0" fillId="2" borderId="50" xfId="0" applyFill="1" applyBorder="1" applyAlignment="1">
      <alignment wrapText="1"/>
    </xf>
    <xf numFmtId="0" fontId="0" fillId="2" borderId="47" xfId="0" applyFill="1" applyBorder="1" applyAlignment="1">
      <alignment wrapText="1"/>
    </xf>
    <xf numFmtId="0" fontId="0" fillId="2" borderId="37" xfId="0" applyFill="1" applyBorder="1" applyAlignment="1">
      <alignment wrapText="1"/>
    </xf>
    <xf numFmtId="0" fontId="0" fillId="11" borderId="47" xfId="0" applyFill="1" applyBorder="1" applyAlignment="1">
      <alignment/>
    </xf>
    <xf numFmtId="0" fontId="0" fillId="2" borderId="47" xfId="0" applyFill="1" applyBorder="1" applyAlignment="1">
      <alignment/>
    </xf>
    <xf numFmtId="0" fontId="0" fillId="2" borderId="51" xfId="0" applyFill="1" applyBorder="1" applyAlignment="1">
      <alignment wrapText="1"/>
    </xf>
    <xf numFmtId="0" fontId="0" fillId="2" borderId="52" xfId="0" applyFill="1" applyBorder="1" applyAlignment="1">
      <alignment wrapText="1"/>
    </xf>
    <xf numFmtId="0" fontId="0" fillId="2" borderId="53" xfId="0" applyFill="1" applyBorder="1" applyAlignment="1">
      <alignment wrapText="1"/>
    </xf>
    <xf numFmtId="0" fontId="0" fillId="11" borderId="17" xfId="0" applyFill="1" applyBorder="1" applyAlignment="1">
      <alignment/>
    </xf>
    <xf numFmtId="0" fontId="0" fillId="4" borderId="17" xfId="0" applyFont="1" applyFill="1" applyBorder="1" applyAlignment="1">
      <alignment wrapText="1"/>
    </xf>
    <xf numFmtId="0" fontId="0" fillId="2" borderId="54" xfId="0" applyFill="1" applyBorder="1" applyAlignment="1">
      <alignment wrapText="1"/>
    </xf>
    <xf numFmtId="0" fontId="0" fillId="2" borderId="55" xfId="0" applyFill="1" applyBorder="1" applyAlignment="1">
      <alignment wrapText="1"/>
    </xf>
    <xf numFmtId="0" fontId="0" fillId="2" borderId="56" xfId="0" applyFill="1" applyBorder="1" applyAlignment="1">
      <alignment wrapText="1"/>
    </xf>
    <xf numFmtId="0" fontId="0" fillId="4" borderId="48" xfId="0" applyFill="1" applyBorder="1" applyAlignment="1">
      <alignment/>
    </xf>
    <xf numFmtId="0" fontId="0" fillId="4" borderId="49" xfId="0" applyFill="1" applyBorder="1" applyAlignment="1">
      <alignment/>
    </xf>
    <xf numFmtId="0" fontId="0" fillId="4" borderId="57" xfId="0" applyFill="1" applyBorder="1" applyAlignment="1">
      <alignment/>
    </xf>
    <xf numFmtId="0" fontId="0" fillId="4" borderId="58" xfId="0" applyFill="1" applyBorder="1" applyAlignment="1">
      <alignment/>
    </xf>
    <xf numFmtId="0" fontId="0" fillId="4" borderId="59" xfId="0" applyFill="1" applyBorder="1" applyAlignment="1">
      <alignment/>
    </xf>
    <xf numFmtId="0" fontId="0" fillId="11" borderId="60" xfId="0" applyFill="1" applyBorder="1" applyAlignment="1">
      <alignment/>
    </xf>
    <xf numFmtId="0" fontId="6" fillId="9" borderId="42" xfId="0" applyFont="1" applyFill="1" applyBorder="1" applyAlignment="1">
      <alignment horizontal="center"/>
    </xf>
    <xf numFmtId="0" fontId="11" fillId="9" borderId="42" xfId="0" applyFont="1" applyFill="1" applyBorder="1" applyAlignment="1">
      <alignment horizontal="center"/>
    </xf>
    <xf numFmtId="0" fontId="23" fillId="3" borderId="3" xfId="0" applyFont="1" applyFill="1" applyBorder="1" applyAlignment="1">
      <alignment/>
    </xf>
    <xf numFmtId="0" fontId="24" fillId="4" borderId="4" xfId="0" applyNumberFormat="1" applyFont="1" applyFill="1" applyBorder="1" applyAlignment="1">
      <alignment horizontal="right"/>
    </xf>
    <xf numFmtId="0" fontId="6" fillId="9" borderId="12" xfId="0" applyFont="1" applyFill="1" applyBorder="1" applyAlignment="1">
      <alignment/>
    </xf>
    <xf numFmtId="0" fontId="11" fillId="9" borderId="2" xfId="0" applyFont="1" applyFill="1" applyBorder="1" applyAlignment="1">
      <alignment horizontal="center"/>
    </xf>
    <xf numFmtId="0" fontId="6" fillId="9" borderId="2" xfId="0" applyFont="1" applyFill="1" applyBorder="1" applyAlignment="1">
      <alignment horizontal="center"/>
    </xf>
    <xf numFmtId="168" fontId="0" fillId="2" borderId="2" xfId="0" applyNumberFormat="1" applyFill="1" applyBorder="1" applyAlignment="1">
      <alignment/>
    </xf>
    <xf numFmtId="0" fontId="23" fillId="3" borderId="10" xfId="0" applyFont="1" applyFill="1" applyBorder="1" applyAlignment="1">
      <alignment/>
    </xf>
    <xf numFmtId="0" fontId="23" fillId="3" borderId="25" xfId="0" applyFont="1" applyFill="1" applyBorder="1" applyAlignment="1">
      <alignment/>
    </xf>
    <xf numFmtId="0" fontId="23" fillId="3" borderId="61"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23" fillId="4" borderId="3" xfId="0" applyFont="1" applyFill="1" applyBorder="1" applyAlignment="1">
      <alignment/>
    </xf>
    <xf numFmtId="0" fontId="1" fillId="4" borderId="38" xfId="0" applyFont="1" applyFill="1" applyBorder="1" applyAlignment="1">
      <alignment/>
    </xf>
    <xf numFmtId="0" fontId="1" fillId="4" borderId="25" xfId="0" applyFont="1" applyFill="1" applyBorder="1" applyAlignment="1">
      <alignment/>
    </xf>
    <xf numFmtId="0" fontId="1" fillId="4" borderId="62" xfId="0" applyFont="1" applyFill="1" applyBorder="1" applyAlignment="1">
      <alignment/>
    </xf>
    <xf numFmtId="0" fontId="1" fillId="4" borderId="11" xfId="0" applyFont="1" applyFill="1" applyBorder="1" applyAlignment="1">
      <alignment/>
    </xf>
    <xf numFmtId="0" fontId="1" fillId="4" borderId="4" xfId="0" applyFont="1" applyFill="1" applyBorder="1" applyAlignment="1">
      <alignment/>
    </xf>
    <xf numFmtId="0" fontId="1" fillId="4" borderId="63"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1" fillId="4" borderId="25" xfId="0" applyFont="1" applyFill="1" applyBorder="1" applyAlignment="1">
      <alignment/>
    </xf>
    <xf numFmtId="0" fontId="23" fillId="4" borderId="64" xfId="0" applyFont="1" applyFill="1" applyBorder="1" applyAlignment="1">
      <alignment/>
    </xf>
    <xf numFmtId="0" fontId="23" fillId="4" borderId="10" xfId="0" applyFont="1" applyFill="1" applyBorder="1" applyAlignment="1">
      <alignment/>
    </xf>
    <xf numFmtId="0" fontId="23" fillId="4" borderId="25" xfId="0" applyFont="1" applyFill="1" applyBorder="1" applyAlignment="1">
      <alignment/>
    </xf>
    <xf numFmtId="0" fontId="1" fillId="4" borderId="5" xfId="0" applyFont="1" applyFill="1" applyBorder="1" applyAlignment="1">
      <alignment/>
    </xf>
    <xf numFmtId="0" fontId="23" fillId="4" borderId="65" xfId="0" applyFont="1" applyFill="1" applyBorder="1" applyAlignment="1">
      <alignment/>
    </xf>
    <xf numFmtId="0" fontId="0" fillId="8" borderId="41" xfId="0" applyFill="1" applyBorder="1" applyAlignment="1">
      <alignment horizontal="center"/>
    </xf>
    <xf numFmtId="0" fontId="0" fillId="8" borderId="44" xfId="0" applyFill="1" applyBorder="1" applyAlignment="1">
      <alignment horizontal="center"/>
    </xf>
    <xf numFmtId="0" fontId="0" fillId="2" borderId="43" xfId="0" applyFill="1" applyBorder="1" applyAlignment="1">
      <alignment horizontal="center"/>
    </xf>
    <xf numFmtId="168" fontId="0" fillId="2" borderId="44" xfId="0" applyNumberFormat="1" applyFill="1" applyBorder="1" applyAlignment="1">
      <alignment/>
    </xf>
    <xf numFmtId="0" fontId="1" fillId="4" borderId="66" xfId="0" applyFont="1" applyFill="1" applyBorder="1" applyAlignment="1">
      <alignment horizontal="center" vertical="center"/>
    </xf>
    <xf numFmtId="0" fontId="1" fillId="4" borderId="67" xfId="0" applyFont="1" applyFill="1" applyBorder="1" applyAlignment="1">
      <alignment horizontal="center" vertical="center"/>
    </xf>
    <xf numFmtId="0" fontId="1" fillId="4" borderId="66" xfId="0" applyFont="1" applyFill="1" applyBorder="1" applyAlignment="1">
      <alignment vertical="center"/>
    </xf>
    <xf numFmtId="0" fontId="1" fillId="4" borderId="67" xfId="0" applyFont="1" applyFill="1" applyBorder="1" applyAlignment="1">
      <alignmen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4" borderId="68" xfId="0" applyFill="1" applyBorder="1" applyAlignment="1">
      <alignment horizontal="center" vertical="center"/>
    </xf>
    <xf numFmtId="0" fontId="0" fillId="4" borderId="52" xfId="0" applyFont="1" applyFill="1" applyBorder="1" applyAlignment="1">
      <alignment wrapText="1"/>
    </xf>
    <xf numFmtId="0" fontId="0" fillId="11" borderId="48" xfId="0" applyFill="1" applyBorder="1" applyAlignment="1">
      <alignment horizontal="center"/>
    </xf>
    <xf numFmtId="0" fontId="0" fillId="6" borderId="69" xfId="0" applyFill="1" applyBorder="1" applyAlignment="1">
      <alignment/>
    </xf>
    <xf numFmtId="0" fontId="0" fillId="11" borderId="50" xfId="0" applyFill="1" applyBorder="1" applyAlignment="1">
      <alignment horizontal="center"/>
    </xf>
    <xf numFmtId="0" fontId="0" fillId="11" borderId="51" xfId="0" applyFill="1" applyBorder="1" applyAlignment="1">
      <alignment horizontal="center"/>
    </xf>
    <xf numFmtId="0" fontId="0" fillId="11" borderId="52" xfId="0" applyFill="1" applyBorder="1" applyAlignment="1">
      <alignment/>
    </xf>
    <xf numFmtId="0" fontId="0" fillId="2" borderId="52" xfId="0" applyFill="1" applyBorder="1" applyAlignment="1">
      <alignment/>
    </xf>
    <xf numFmtId="0" fontId="0" fillId="8" borderId="70" xfId="0" applyFill="1" applyBorder="1" applyAlignment="1">
      <alignment/>
    </xf>
    <xf numFmtId="0" fontId="0" fillId="8" borderId="71" xfId="0" applyFill="1" applyBorder="1" applyAlignment="1">
      <alignment/>
    </xf>
    <xf numFmtId="0" fontId="0" fillId="2" borderId="53" xfId="0" applyFill="1" applyBorder="1" applyAlignment="1">
      <alignment/>
    </xf>
    <xf numFmtId="0" fontId="0" fillId="11" borderId="16" xfId="0" applyFill="1" applyBorder="1" applyAlignment="1">
      <alignment horizontal="center"/>
    </xf>
    <xf numFmtId="0" fontId="0" fillId="7" borderId="72" xfId="0" applyFill="1" applyBorder="1" applyAlignment="1">
      <alignment/>
    </xf>
    <xf numFmtId="0" fontId="6" fillId="9" borderId="25" xfId="0" applyFont="1" applyFill="1" applyBorder="1" applyAlignment="1">
      <alignment horizontal="center"/>
    </xf>
    <xf numFmtId="1" fontId="0" fillId="9" borderId="3" xfId="0" applyNumberFormat="1" applyFill="1" applyBorder="1" applyAlignment="1">
      <alignment horizontal="center"/>
    </xf>
    <xf numFmtId="0" fontId="1" fillId="4" borderId="11" xfId="0" applyFont="1" applyFill="1" applyBorder="1" applyAlignment="1">
      <alignment/>
    </xf>
    <xf numFmtId="0" fontId="1" fillId="4" borderId="5" xfId="0" applyFont="1" applyFill="1" applyBorder="1" applyAlignment="1">
      <alignment horizontal="center"/>
    </xf>
    <xf numFmtId="0" fontId="6" fillId="9" borderId="10" xfId="0" applyFont="1" applyFill="1" applyBorder="1" applyAlignment="1">
      <alignment horizontal="center"/>
    </xf>
    <xf numFmtId="0" fontId="6" fillId="9" borderId="40" xfId="0" applyFont="1" applyFill="1" applyBorder="1" applyAlignment="1">
      <alignment horizontal="center"/>
    </xf>
    <xf numFmtId="0" fontId="6" fillId="9" borderId="43" xfId="0" applyFont="1" applyFill="1" applyBorder="1" applyAlignment="1">
      <alignment horizontal="center"/>
    </xf>
    <xf numFmtId="0" fontId="6" fillId="9" borderId="38" xfId="0" applyFont="1" applyFill="1" applyBorder="1" applyAlignment="1">
      <alignment/>
    </xf>
    <xf numFmtId="0" fontId="6" fillId="8" borderId="50" xfId="0" applyFont="1" applyFill="1" applyBorder="1" applyAlignment="1">
      <alignment horizontal="center"/>
    </xf>
    <xf numFmtId="0" fontId="6" fillId="8" borderId="37" xfId="0" applyFont="1" applyFill="1" applyBorder="1" applyAlignment="1">
      <alignment horizontal="center"/>
    </xf>
    <xf numFmtId="0" fontId="0" fillId="8" borderId="15" xfId="0" applyFill="1" applyBorder="1" applyAlignment="1">
      <alignment horizontal="center"/>
    </xf>
    <xf numFmtId="0" fontId="6" fillId="2" borderId="73" xfId="0" applyFont="1" applyFill="1" applyBorder="1" applyAlignment="1">
      <alignment horizontal="center"/>
    </xf>
    <xf numFmtId="0" fontId="23" fillId="4" borderId="74" xfId="0" applyFont="1" applyFill="1" applyBorder="1" applyAlignment="1">
      <alignment/>
    </xf>
    <xf numFmtId="0" fontId="11" fillId="8" borderId="2" xfId="0" applyFont="1" applyFill="1" applyBorder="1" applyAlignment="1">
      <alignment horizontal="center"/>
    </xf>
    <xf numFmtId="0" fontId="11" fillId="4" borderId="2" xfId="0" applyFont="1" applyFill="1" applyBorder="1" applyAlignment="1">
      <alignment horizontal="center"/>
    </xf>
    <xf numFmtId="0" fontId="6" fillId="4" borderId="2" xfId="0" applyFont="1" applyFill="1" applyBorder="1" applyAlignment="1">
      <alignment horizontal="center"/>
    </xf>
    <xf numFmtId="0" fontId="11" fillId="6" borderId="2" xfId="0" applyFont="1" applyFill="1" applyBorder="1" applyAlignment="1">
      <alignment horizontal="center"/>
    </xf>
    <xf numFmtId="0" fontId="6" fillId="6" borderId="2" xfId="0" applyFont="1" applyFill="1" applyBorder="1" applyAlignment="1">
      <alignment horizontal="center"/>
    </xf>
    <xf numFmtId="0" fontId="11" fillId="10" borderId="2" xfId="0" applyFont="1" applyFill="1" applyBorder="1" applyAlignment="1">
      <alignment horizontal="center"/>
    </xf>
    <xf numFmtId="0" fontId="0" fillId="8" borderId="14" xfId="0" applyFill="1" applyBorder="1" applyAlignment="1">
      <alignment horizontal="center"/>
    </xf>
    <xf numFmtId="0" fontId="0" fillId="8" borderId="1" xfId="0" applyFill="1" applyBorder="1" applyAlignment="1">
      <alignment horizontal="center"/>
    </xf>
    <xf numFmtId="0" fontId="0" fillId="8" borderId="47" xfId="0" applyFont="1" applyFill="1" applyBorder="1" applyAlignment="1">
      <alignment wrapText="1"/>
    </xf>
    <xf numFmtId="1" fontId="0" fillId="8" borderId="1" xfId="0" applyNumberFormat="1" applyFill="1" applyBorder="1" applyAlignment="1">
      <alignment horizontal="center"/>
    </xf>
    <xf numFmtId="0" fontId="0" fillId="8" borderId="1" xfId="0" applyFill="1" applyBorder="1" applyAlignment="1">
      <alignment/>
    </xf>
    <xf numFmtId="2" fontId="0" fillId="8" borderId="1" xfId="0" applyNumberFormat="1" applyFont="1" applyFill="1" applyBorder="1" applyAlignment="1">
      <alignment horizontal="center"/>
    </xf>
    <xf numFmtId="0" fontId="0" fillId="8" borderId="2" xfId="0" applyFill="1" applyBorder="1" applyAlignment="1">
      <alignment horizontal="center"/>
    </xf>
    <xf numFmtId="0" fontId="20" fillId="8" borderId="13" xfId="0" applyFont="1" applyFill="1" applyBorder="1" applyAlignment="1">
      <alignment horizontal="center" wrapText="1"/>
    </xf>
    <xf numFmtId="49" fontId="20" fillId="8" borderId="1" xfId="0" applyNumberFormat="1" applyFont="1" applyFill="1" applyBorder="1" applyAlignment="1">
      <alignment horizontal="center" wrapText="1"/>
    </xf>
    <xf numFmtId="0" fontId="20" fillId="8" borderId="1" xfId="0" applyFont="1" applyFill="1" applyBorder="1" applyAlignment="1">
      <alignment horizontal="center" wrapText="1"/>
    </xf>
    <xf numFmtId="0" fontId="20" fillId="8" borderId="14" xfId="0" applyFont="1" applyFill="1" applyBorder="1" applyAlignment="1">
      <alignment horizontal="center" wrapText="1"/>
    </xf>
    <xf numFmtId="0" fontId="20" fillId="8" borderId="2" xfId="0" applyFont="1" applyFill="1" applyBorder="1" applyAlignment="1">
      <alignment horizontal="center" wrapText="1"/>
    </xf>
    <xf numFmtId="0" fontId="0" fillId="9" borderId="47" xfId="0" applyFont="1" applyFill="1" applyBorder="1" applyAlignment="1">
      <alignment wrapText="1"/>
    </xf>
    <xf numFmtId="0" fontId="0" fillId="9" borderId="60" xfId="0" applyFill="1" applyBorder="1" applyAlignment="1">
      <alignment/>
    </xf>
    <xf numFmtId="0" fontId="0" fillId="9" borderId="14" xfId="0" applyFill="1" applyBorder="1" applyAlignment="1">
      <alignment horizontal="center"/>
    </xf>
    <xf numFmtId="0" fontId="0" fillId="9" borderId="1" xfId="0" applyFill="1" applyBorder="1" applyAlignment="1">
      <alignment horizontal="center"/>
    </xf>
    <xf numFmtId="0" fontId="0" fillId="9" borderId="41" xfId="0" applyFill="1" applyBorder="1" applyAlignment="1">
      <alignment horizontal="center"/>
    </xf>
    <xf numFmtId="0" fontId="0" fillId="9" borderId="44" xfId="0" applyFill="1" applyBorder="1" applyAlignment="1">
      <alignment horizontal="center"/>
    </xf>
    <xf numFmtId="0" fontId="6" fillId="9" borderId="24" xfId="0" applyFont="1" applyFill="1" applyBorder="1" applyAlignment="1">
      <alignment horizontal="center"/>
    </xf>
    <xf numFmtId="0" fontId="6" fillId="9" borderId="50" xfId="0" applyFont="1" applyFill="1" applyBorder="1" applyAlignment="1">
      <alignment horizontal="center"/>
    </xf>
    <xf numFmtId="0" fontId="6" fillId="9" borderId="37" xfId="0" applyFont="1" applyFill="1" applyBorder="1" applyAlignment="1">
      <alignment horizontal="center"/>
    </xf>
    <xf numFmtId="0" fontId="0" fillId="9" borderId="15" xfId="0" applyFill="1" applyBorder="1" applyAlignment="1">
      <alignment horizontal="center"/>
    </xf>
    <xf numFmtId="0" fontId="0" fillId="9" borderId="13" xfId="0" applyFill="1" applyBorder="1" applyAlignment="1">
      <alignment horizontal="center"/>
    </xf>
    <xf numFmtId="0" fontId="6" fillId="12" borderId="37" xfId="0" applyFont="1" applyFill="1" applyBorder="1" applyAlignment="1">
      <alignment horizontal="center"/>
    </xf>
    <xf numFmtId="0" fontId="6" fillId="9" borderId="36" xfId="0" applyFont="1" applyFill="1" applyBorder="1" applyAlignment="1">
      <alignment/>
    </xf>
    <xf numFmtId="0" fontId="0" fillId="9" borderId="12" xfId="0" applyFill="1" applyBorder="1" applyAlignment="1">
      <alignment horizontal="center"/>
    </xf>
    <xf numFmtId="0" fontId="6" fillId="9" borderId="1" xfId="0" applyFont="1" applyFill="1" applyBorder="1" applyAlignment="1">
      <alignment horizontal="center"/>
    </xf>
    <xf numFmtId="0" fontId="0" fillId="8" borderId="17" xfId="0" applyFont="1" applyFill="1" applyBorder="1" applyAlignment="1">
      <alignment wrapText="1"/>
    </xf>
    <xf numFmtId="0" fontId="20" fillId="8" borderId="75" xfId="0" applyFont="1" applyFill="1" applyBorder="1" applyAlignment="1">
      <alignment horizontal="center" wrapText="1"/>
    </xf>
    <xf numFmtId="0" fontId="20" fillId="8" borderId="76" xfId="0" applyFont="1" applyFill="1" applyBorder="1" applyAlignment="1">
      <alignment horizontal="center" wrapText="1"/>
    </xf>
    <xf numFmtId="0" fontId="20" fillId="8" borderId="77" xfId="0" applyFont="1" applyFill="1" applyBorder="1" applyAlignment="1">
      <alignment horizontal="center" wrapText="1"/>
    </xf>
    <xf numFmtId="0" fontId="0" fillId="11" borderId="10" xfId="0" applyFill="1" applyBorder="1" applyAlignment="1">
      <alignment/>
    </xf>
    <xf numFmtId="0" fontId="0" fillId="11" borderId="14" xfId="0" applyFill="1" applyBorder="1" applyAlignment="1">
      <alignment/>
    </xf>
    <xf numFmtId="0" fontId="0" fillId="11" borderId="11" xfId="0" applyFill="1" applyBorder="1" applyAlignment="1">
      <alignment/>
    </xf>
    <xf numFmtId="0" fontId="0" fillId="8" borderId="10" xfId="0" applyFill="1" applyBorder="1" applyAlignment="1">
      <alignment horizontal="center"/>
    </xf>
    <xf numFmtId="0" fontId="0" fillId="6" borderId="14" xfId="0" applyFill="1" applyBorder="1" applyAlignment="1">
      <alignment horizontal="center"/>
    </xf>
    <xf numFmtId="0" fontId="0" fillId="8" borderId="11" xfId="0" applyFill="1" applyBorder="1" applyAlignment="1">
      <alignment horizontal="center"/>
    </xf>
    <xf numFmtId="0" fontId="0" fillId="6" borderId="25" xfId="0" applyFill="1" applyBorder="1" applyAlignment="1">
      <alignment horizontal="center"/>
    </xf>
    <xf numFmtId="0" fontId="0" fillId="6" borderId="2" xfId="0" applyFill="1" applyBorder="1" applyAlignment="1">
      <alignment horizontal="center"/>
    </xf>
    <xf numFmtId="0" fontId="0" fillId="10" borderId="2" xfId="0" applyFill="1" applyBorder="1" applyAlignment="1">
      <alignment horizontal="center"/>
    </xf>
    <xf numFmtId="0" fontId="0" fillId="10" borderId="5" xfId="0" applyFill="1" applyBorder="1" applyAlignment="1">
      <alignment horizontal="center"/>
    </xf>
    <xf numFmtId="0" fontId="1" fillId="8" borderId="1" xfId="0" applyFont="1" applyFill="1" applyBorder="1" applyAlignment="1">
      <alignment horizontal="center"/>
    </xf>
    <xf numFmtId="0" fontId="6" fillId="8" borderId="2" xfId="0" applyFont="1" applyFill="1" applyBorder="1" applyAlignment="1">
      <alignment horizontal="center"/>
    </xf>
    <xf numFmtId="0" fontId="0" fillId="8" borderId="60" xfId="0" applyFill="1" applyBorder="1" applyAlignment="1">
      <alignment/>
    </xf>
    <xf numFmtId="0" fontId="6" fillId="13" borderId="46" xfId="0" applyFont="1" applyFill="1" applyBorder="1" applyAlignment="1">
      <alignment horizontal="center"/>
    </xf>
    <xf numFmtId="0" fontId="0" fillId="11" borderId="3" xfId="0" applyFill="1" applyBorder="1" applyAlignment="1">
      <alignment/>
    </xf>
    <xf numFmtId="0" fontId="0" fillId="11" borderId="1" xfId="0" applyFill="1" applyBorder="1" applyAlignment="1">
      <alignment/>
    </xf>
    <xf numFmtId="0" fontId="0" fillId="11" borderId="4" xfId="0" applyFill="1" applyBorder="1" applyAlignment="1">
      <alignment/>
    </xf>
    <xf numFmtId="0" fontId="0" fillId="8" borderId="52" xfId="0" applyFont="1" applyFill="1" applyBorder="1" applyAlignment="1">
      <alignment wrapText="1"/>
    </xf>
    <xf numFmtId="0" fontId="0" fillId="8" borderId="78" xfId="0" applyFont="1" applyFill="1" applyBorder="1" applyAlignment="1">
      <alignment wrapText="1"/>
    </xf>
    <xf numFmtId="0" fontId="0" fillId="4" borderId="78" xfId="0" applyFont="1" applyFill="1" applyBorder="1" applyAlignment="1">
      <alignment wrapText="1"/>
    </xf>
    <xf numFmtId="0" fontId="0" fillId="8" borderId="79" xfId="0" applyFont="1" applyFill="1" applyBorder="1" applyAlignment="1">
      <alignment wrapText="1"/>
    </xf>
    <xf numFmtId="49" fontId="20" fillId="8" borderId="10" xfId="0" applyNumberFormat="1" applyFont="1" applyFill="1" applyBorder="1" applyAlignment="1">
      <alignment horizontal="center" wrapText="1"/>
    </xf>
    <xf numFmtId="0" fontId="20" fillId="8" borderId="40" xfId="0" applyFont="1" applyFill="1" applyBorder="1" applyAlignment="1">
      <alignment horizontal="center" wrapText="1"/>
    </xf>
    <xf numFmtId="49" fontId="20" fillId="8" borderId="3" xfId="0" applyNumberFormat="1" applyFont="1" applyFill="1" applyBorder="1" applyAlignment="1">
      <alignment horizontal="center" wrapText="1"/>
    </xf>
    <xf numFmtId="0" fontId="20" fillId="8" borderId="3" xfId="0" applyFont="1" applyFill="1" applyBorder="1" applyAlignment="1">
      <alignment horizontal="center" wrapText="1"/>
    </xf>
    <xf numFmtId="0" fontId="20" fillId="8" borderId="25" xfId="0" applyFont="1" applyFill="1" applyBorder="1" applyAlignment="1">
      <alignment horizontal="center" wrapText="1"/>
    </xf>
    <xf numFmtId="49" fontId="20" fillId="8" borderId="14" xfId="0" applyNumberFormat="1" applyFont="1" applyFill="1" applyBorder="1" applyAlignment="1">
      <alignment horizontal="center" wrapText="1"/>
    </xf>
    <xf numFmtId="49" fontId="20" fillId="8" borderId="11" xfId="0" applyNumberFormat="1" applyFont="1" applyFill="1" applyBorder="1" applyAlignment="1">
      <alignment horizontal="center" wrapText="1"/>
    </xf>
    <xf numFmtId="0" fontId="20" fillId="8" borderId="23" xfId="0" applyFont="1" applyFill="1" applyBorder="1" applyAlignment="1">
      <alignment horizontal="center" wrapText="1"/>
    </xf>
    <xf numFmtId="49" fontId="20" fillId="8" borderId="4" xfId="0" applyNumberFormat="1" applyFont="1" applyFill="1" applyBorder="1" applyAlignment="1">
      <alignment horizontal="center" wrapText="1"/>
    </xf>
    <xf numFmtId="0" fontId="20" fillId="8" borderId="4" xfId="0" applyFont="1" applyFill="1" applyBorder="1" applyAlignment="1">
      <alignment horizontal="center" wrapText="1"/>
    </xf>
    <xf numFmtId="0" fontId="20" fillId="8" borderId="5" xfId="0" applyFont="1" applyFill="1" applyBorder="1" applyAlignment="1">
      <alignment horizontal="center" wrapText="1"/>
    </xf>
    <xf numFmtId="0" fontId="6" fillId="14" borderId="46" xfId="0" applyFont="1" applyFill="1" applyBorder="1" applyAlignment="1">
      <alignment horizontal="center"/>
    </xf>
    <xf numFmtId="0" fontId="0" fillId="15" borderId="1" xfId="0" applyFill="1" applyBorder="1" applyAlignment="1">
      <alignment horizontal="center"/>
    </xf>
    <xf numFmtId="0" fontId="0" fillId="10" borderId="1" xfId="0" applyFill="1" applyBorder="1" applyAlignment="1">
      <alignment horizontal="center"/>
    </xf>
    <xf numFmtId="0" fontId="6" fillId="9" borderId="24" xfId="0" applyFont="1" applyFill="1" applyBorder="1" applyAlignment="1">
      <alignment/>
    </xf>
    <xf numFmtId="0" fontId="6" fillId="9" borderId="73" xfId="0" applyFont="1" applyFill="1" applyBorder="1" applyAlignment="1">
      <alignment horizontal="center"/>
    </xf>
    <xf numFmtId="0" fontId="6" fillId="12" borderId="46" xfId="0" applyFont="1" applyFill="1" applyBorder="1" applyAlignment="1">
      <alignment horizontal="center"/>
    </xf>
    <xf numFmtId="0" fontId="0" fillId="9" borderId="2" xfId="0" applyFill="1" applyBorder="1" applyAlignment="1">
      <alignment horizontal="center"/>
    </xf>
    <xf numFmtId="0" fontId="0" fillId="6" borderId="1" xfId="0" applyFill="1" applyBorder="1" applyAlignment="1">
      <alignment horizontal="center"/>
    </xf>
    <xf numFmtId="0" fontId="0" fillId="16" borderId="47" xfId="0" applyFont="1" applyFill="1" applyBorder="1" applyAlignment="1">
      <alignment wrapText="1"/>
    </xf>
    <xf numFmtId="0" fontId="11" fillId="16" borderId="2" xfId="0" applyFont="1" applyFill="1" applyBorder="1" applyAlignment="1">
      <alignment horizontal="center"/>
    </xf>
    <xf numFmtId="0" fontId="0" fillId="16" borderId="60" xfId="0" applyFill="1" applyBorder="1" applyAlignment="1">
      <alignment/>
    </xf>
    <xf numFmtId="0" fontId="0" fillId="16" borderId="14" xfId="0" applyFill="1" applyBorder="1" applyAlignment="1">
      <alignment/>
    </xf>
    <xf numFmtId="0" fontId="0" fillId="16" borderId="1" xfId="0" applyFill="1" applyBorder="1" applyAlignment="1">
      <alignment/>
    </xf>
    <xf numFmtId="0" fontId="0" fillId="16" borderId="41" xfId="0" applyFill="1" applyBorder="1" applyAlignment="1">
      <alignment horizontal="center"/>
    </xf>
    <xf numFmtId="0" fontId="0" fillId="16" borderId="44" xfId="0" applyFill="1" applyBorder="1" applyAlignment="1">
      <alignment horizontal="center"/>
    </xf>
    <xf numFmtId="0" fontId="6" fillId="16" borderId="24" xfId="0" applyFont="1" applyFill="1" applyBorder="1" applyAlignment="1">
      <alignment/>
    </xf>
    <xf numFmtId="0" fontId="6" fillId="16" borderId="50" xfId="0" applyFont="1" applyFill="1" applyBorder="1" applyAlignment="1">
      <alignment horizontal="center"/>
    </xf>
    <xf numFmtId="0" fontId="6" fillId="16" borderId="37" xfId="0" applyFont="1" applyFill="1" applyBorder="1" applyAlignment="1">
      <alignment horizontal="center"/>
    </xf>
    <xf numFmtId="0" fontId="0" fillId="16" borderId="15" xfId="0" applyFill="1" applyBorder="1" applyAlignment="1">
      <alignment horizontal="center"/>
    </xf>
    <xf numFmtId="1" fontId="0" fillId="16" borderId="1" xfId="0" applyNumberFormat="1" applyFill="1" applyBorder="1" applyAlignment="1">
      <alignment horizontal="center"/>
    </xf>
    <xf numFmtId="1" fontId="0" fillId="16" borderId="37" xfId="0" applyNumberFormat="1" applyFill="1" applyBorder="1" applyAlignment="1">
      <alignment/>
    </xf>
    <xf numFmtId="0" fontId="6" fillId="17" borderId="46" xfId="0" applyFont="1" applyFill="1" applyBorder="1" applyAlignment="1">
      <alignment horizontal="center"/>
    </xf>
    <xf numFmtId="0" fontId="6" fillId="17" borderId="37" xfId="0" applyFont="1" applyFill="1" applyBorder="1" applyAlignment="1">
      <alignment horizontal="center"/>
    </xf>
    <xf numFmtId="0" fontId="11" fillId="16" borderId="36" xfId="0" applyFont="1" applyFill="1" applyBorder="1" applyAlignment="1">
      <alignment/>
    </xf>
    <xf numFmtId="0" fontId="0" fillId="16" borderId="12" xfId="0" applyFill="1" applyBorder="1" applyAlignment="1">
      <alignment horizontal="center"/>
    </xf>
    <xf numFmtId="0" fontId="6" fillId="16" borderId="43" xfId="0" applyFont="1" applyFill="1" applyBorder="1" applyAlignment="1">
      <alignment horizontal="center"/>
    </xf>
    <xf numFmtId="0" fontId="11" fillId="16" borderId="42" xfId="0" applyFont="1" applyFill="1" applyBorder="1" applyAlignment="1">
      <alignment horizontal="center"/>
    </xf>
    <xf numFmtId="0" fontId="0" fillId="16" borderId="1" xfId="0" applyFill="1" applyBorder="1" applyAlignment="1">
      <alignment horizontal="center"/>
    </xf>
    <xf numFmtId="0" fontId="0" fillId="16" borderId="2" xfId="0" applyFill="1" applyBorder="1" applyAlignment="1">
      <alignment horizontal="center"/>
    </xf>
    <xf numFmtId="0" fontId="6" fillId="16" borderId="12" xfId="0" applyFont="1" applyFill="1" applyBorder="1" applyAlignment="1">
      <alignment/>
    </xf>
    <xf numFmtId="0" fontId="0" fillId="16" borderId="13" xfId="0" applyFill="1" applyBorder="1" applyAlignment="1">
      <alignment horizontal="center"/>
    </xf>
    <xf numFmtId="0" fontId="0" fillId="16" borderId="14" xfId="0" applyFill="1" applyBorder="1" applyAlignment="1">
      <alignment horizontal="center"/>
    </xf>
    <xf numFmtId="168" fontId="0" fillId="16" borderId="2" xfId="0" applyNumberFormat="1" applyFill="1" applyBorder="1" applyAlignment="1">
      <alignment/>
    </xf>
    <xf numFmtId="0" fontId="1" fillId="8" borderId="2" xfId="0" applyFont="1" applyFill="1" applyBorder="1" applyAlignment="1">
      <alignment horizontal="center"/>
    </xf>
    <xf numFmtId="2" fontId="0" fillId="6" borderId="1" xfId="0" applyNumberFormat="1" applyFont="1" applyFill="1" applyBorder="1" applyAlignment="1">
      <alignment horizontal="center"/>
    </xf>
    <xf numFmtId="1" fontId="0" fillId="6" borderId="1" xfId="0" applyNumberFormat="1" applyFill="1" applyBorder="1" applyAlignment="1">
      <alignment horizontal="center"/>
    </xf>
    <xf numFmtId="0" fontId="0" fillId="6" borderId="1" xfId="0" applyFill="1" applyBorder="1" applyAlignment="1">
      <alignment/>
    </xf>
    <xf numFmtId="0" fontId="0" fillId="8" borderId="43" xfId="0" applyFill="1" applyBorder="1" applyAlignment="1">
      <alignment horizontal="center"/>
    </xf>
    <xf numFmtId="0" fontId="6" fillId="8" borderId="73" xfId="0" applyFont="1" applyFill="1" applyBorder="1" applyAlignment="1">
      <alignment horizontal="center"/>
    </xf>
    <xf numFmtId="0" fontId="6" fillId="13" borderId="37" xfId="0" applyFont="1" applyFill="1" applyBorder="1" applyAlignment="1">
      <alignment horizontal="center"/>
    </xf>
    <xf numFmtId="0" fontId="6" fillId="14" borderId="14" xfId="0" applyFont="1" applyFill="1" applyBorder="1" applyAlignment="1">
      <alignment horizontal="center"/>
    </xf>
    <xf numFmtId="0" fontId="0" fillId="9" borderId="19" xfId="0" applyFill="1" applyBorder="1" applyAlignment="1">
      <alignment/>
    </xf>
    <xf numFmtId="0" fontId="6" fillId="9" borderId="1" xfId="0" applyFont="1" applyFill="1" applyBorder="1" applyAlignment="1">
      <alignment/>
    </xf>
    <xf numFmtId="0" fontId="0" fillId="9" borderId="1" xfId="0" applyFill="1" applyBorder="1" applyAlignment="1">
      <alignment/>
    </xf>
    <xf numFmtId="0" fontId="1" fillId="9" borderId="13" xfId="0" applyFont="1" applyFill="1" applyBorder="1" applyAlignment="1">
      <alignment/>
    </xf>
    <xf numFmtId="0" fontId="0" fillId="9" borderId="14" xfId="0" applyFill="1" applyBorder="1" applyAlignment="1">
      <alignment/>
    </xf>
    <xf numFmtId="0" fontId="0" fillId="9" borderId="2" xfId="0" applyFill="1" applyBorder="1" applyAlignment="1">
      <alignment/>
    </xf>
    <xf numFmtId="0" fontId="0" fillId="18" borderId="47" xfId="0" applyFont="1" applyFill="1" applyBorder="1" applyAlignment="1">
      <alignment wrapText="1"/>
    </xf>
    <xf numFmtId="0" fontId="0" fillId="18" borderId="19" xfId="0" applyFill="1" applyBorder="1" applyAlignment="1">
      <alignment/>
    </xf>
    <xf numFmtId="0" fontId="6" fillId="18" borderId="20" xfId="0" applyFont="1" applyFill="1" applyBorder="1" applyAlignment="1">
      <alignment/>
    </xf>
    <xf numFmtId="0" fontId="6" fillId="18" borderId="8" xfId="0" applyFont="1" applyFill="1" applyBorder="1" applyAlignment="1">
      <alignment/>
    </xf>
    <xf numFmtId="0" fontId="6" fillId="18" borderId="1" xfId="0" applyFont="1" applyFill="1" applyBorder="1" applyAlignment="1">
      <alignment/>
    </xf>
    <xf numFmtId="0" fontId="0" fillId="18" borderId="8" xfId="0" applyFill="1" applyBorder="1" applyAlignment="1">
      <alignment/>
    </xf>
    <xf numFmtId="0" fontId="1" fillId="18" borderId="21" xfId="0" applyFont="1" applyFill="1" applyBorder="1" applyAlignment="1">
      <alignment/>
    </xf>
    <xf numFmtId="0" fontId="0" fillId="18" borderId="14" xfId="0" applyFill="1" applyBorder="1" applyAlignment="1">
      <alignment/>
    </xf>
    <xf numFmtId="0" fontId="0" fillId="18" borderId="1" xfId="0" applyFill="1" applyBorder="1" applyAlignment="1">
      <alignment/>
    </xf>
    <xf numFmtId="0" fontId="0" fillId="18" borderId="2" xfId="0" applyFill="1" applyBorder="1" applyAlignment="1">
      <alignment/>
    </xf>
    <xf numFmtId="0" fontId="0" fillId="18" borderId="14" xfId="0" applyFill="1" applyBorder="1" applyAlignment="1">
      <alignment horizontal="center"/>
    </xf>
    <xf numFmtId="0" fontId="0" fillId="18" borderId="2" xfId="0" applyFill="1" applyBorder="1" applyAlignment="1">
      <alignment horizontal="center"/>
    </xf>
    <xf numFmtId="0" fontId="0" fillId="6" borderId="10" xfId="0" applyFill="1" applyBorder="1" applyAlignment="1">
      <alignment horizontal="center"/>
    </xf>
    <xf numFmtId="0" fontId="0" fillId="6" borderId="3" xfId="0" applyFill="1" applyBorder="1" applyAlignment="1">
      <alignment horizontal="center"/>
    </xf>
    <xf numFmtId="2" fontId="0" fillId="6" borderId="3" xfId="0" applyNumberFormat="1" applyFont="1" applyFill="1" applyBorder="1" applyAlignment="1">
      <alignment horizontal="center"/>
    </xf>
    <xf numFmtId="1" fontId="0" fillId="6" borderId="3" xfId="0" applyNumberFormat="1" applyFill="1" applyBorder="1" applyAlignment="1">
      <alignment horizontal="center"/>
    </xf>
    <xf numFmtId="0" fontId="0" fillId="6" borderId="3" xfId="0" applyFill="1" applyBorder="1" applyAlignment="1">
      <alignment/>
    </xf>
    <xf numFmtId="0" fontId="0" fillId="6" borderId="80" xfId="0" applyFill="1" applyBorder="1" applyAlignment="1">
      <alignment horizontal="center"/>
    </xf>
    <xf numFmtId="0" fontId="6" fillId="9" borderId="20" xfId="0" applyFont="1" applyFill="1" applyBorder="1" applyAlignment="1">
      <alignment/>
    </xf>
    <xf numFmtId="0" fontId="6" fillId="9" borderId="8" xfId="0" applyFont="1" applyFill="1" applyBorder="1" applyAlignment="1">
      <alignment/>
    </xf>
    <xf numFmtId="0" fontId="0" fillId="9" borderId="8" xfId="0" applyFill="1" applyBorder="1" applyAlignment="1">
      <alignment/>
    </xf>
    <xf numFmtId="0" fontId="1" fillId="9" borderId="21" xfId="0" applyFont="1" applyFill="1" applyBorder="1" applyAlignment="1">
      <alignment/>
    </xf>
    <xf numFmtId="0" fontId="0" fillId="9" borderId="17" xfId="0" applyFont="1" applyFill="1" applyBorder="1" applyAlignment="1">
      <alignment wrapText="1"/>
    </xf>
    <xf numFmtId="0" fontId="0" fillId="9" borderId="4" xfId="0" applyFill="1" applyBorder="1" applyAlignment="1">
      <alignment horizontal="center"/>
    </xf>
    <xf numFmtId="0" fontId="1" fillId="9" borderId="1" xfId="0" applyFont="1" applyFill="1" applyBorder="1" applyAlignment="1">
      <alignment horizontal="center"/>
    </xf>
    <xf numFmtId="0" fontId="6" fillId="9" borderId="81" xfId="0" applyFont="1" applyFill="1" applyBorder="1" applyAlignment="1">
      <alignment horizontal="center"/>
    </xf>
    <xf numFmtId="0" fontId="6" fillId="9" borderId="15" xfId="0" applyFont="1" applyFill="1" applyBorder="1" applyAlignment="1">
      <alignment horizontal="center"/>
    </xf>
    <xf numFmtId="0" fontId="1" fillId="19" borderId="1" xfId="0" applyFont="1" applyFill="1" applyBorder="1" applyAlignment="1">
      <alignment horizontal="center"/>
    </xf>
    <xf numFmtId="0" fontId="11" fillId="9" borderId="36" xfId="0" applyFont="1" applyFill="1" applyBorder="1" applyAlignment="1">
      <alignment/>
    </xf>
    <xf numFmtId="0" fontId="0" fillId="7" borderId="14" xfId="0" applyFill="1" applyBorder="1" applyAlignment="1">
      <alignment horizontal="center"/>
    </xf>
    <xf numFmtId="0" fontId="6" fillId="9" borderId="12" xfId="0" applyFont="1" applyFill="1" applyBorder="1" applyAlignment="1">
      <alignment horizontal="center"/>
    </xf>
    <xf numFmtId="0" fontId="0" fillId="8" borderId="3" xfId="0" applyFill="1" applyBorder="1" applyAlignment="1">
      <alignment horizontal="center"/>
    </xf>
    <xf numFmtId="2" fontId="0" fillId="8" borderId="3" xfId="0" applyNumberFormat="1" applyFont="1" applyFill="1" applyBorder="1" applyAlignment="1">
      <alignment horizontal="center"/>
    </xf>
    <xf numFmtId="1" fontId="0" fillId="8" borderId="3" xfId="0" applyNumberFormat="1" applyFill="1" applyBorder="1" applyAlignment="1">
      <alignment horizontal="center"/>
    </xf>
    <xf numFmtId="0" fontId="0" fillId="8" borderId="3" xfId="0" applyFill="1" applyBorder="1" applyAlignment="1">
      <alignment/>
    </xf>
    <xf numFmtId="0" fontId="0" fillId="8" borderId="25" xfId="0" applyFill="1" applyBorder="1" applyAlignment="1">
      <alignment horizontal="center"/>
    </xf>
    <xf numFmtId="0" fontId="0" fillId="9" borderId="74" xfId="0" applyFill="1" applyBorder="1" applyAlignment="1">
      <alignment/>
    </xf>
    <xf numFmtId="0" fontId="0" fillId="9" borderId="43" xfId="0" applyFill="1" applyBorder="1" applyAlignment="1">
      <alignment horizontal="center"/>
    </xf>
    <xf numFmtId="0" fontId="1" fillId="9" borderId="41" xfId="0" applyFont="1" applyFill="1" applyBorder="1" applyAlignment="1">
      <alignment horizontal="center"/>
    </xf>
    <xf numFmtId="0" fontId="6" fillId="9" borderId="82" xfId="0" applyFont="1" applyFill="1" applyBorder="1" applyAlignment="1">
      <alignment horizontal="center"/>
    </xf>
    <xf numFmtId="0" fontId="6" fillId="9" borderId="48" xfId="0" applyFont="1" applyFill="1" applyBorder="1" applyAlignment="1">
      <alignment horizontal="center"/>
    </xf>
    <xf numFmtId="0" fontId="6" fillId="9" borderId="49" xfId="0" applyFont="1" applyFill="1" applyBorder="1" applyAlignment="1">
      <alignment horizontal="center"/>
    </xf>
    <xf numFmtId="0" fontId="6" fillId="12" borderId="83" xfId="0" applyFont="1" applyFill="1" applyBorder="1" applyAlignment="1">
      <alignment horizontal="center"/>
    </xf>
    <xf numFmtId="0" fontId="6" fillId="9" borderId="84" xfId="0" applyFont="1" applyFill="1" applyBorder="1" applyAlignment="1">
      <alignment/>
    </xf>
    <xf numFmtId="0" fontId="0" fillId="9" borderId="85" xfId="0" applyFill="1" applyBorder="1" applyAlignment="1">
      <alignment horizontal="center"/>
    </xf>
    <xf numFmtId="0" fontId="0" fillId="9" borderId="42" xfId="0" applyFill="1" applyBorder="1" applyAlignment="1">
      <alignment horizontal="center"/>
    </xf>
    <xf numFmtId="0" fontId="0" fillId="9" borderId="63" xfId="0" applyFill="1" applyBorder="1" applyAlignment="1">
      <alignment horizontal="center"/>
    </xf>
    <xf numFmtId="0" fontId="23" fillId="19" borderId="37" xfId="0" applyFont="1" applyFill="1" applyBorder="1" applyAlignment="1">
      <alignment horizontal="center"/>
    </xf>
    <xf numFmtId="0" fontId="1" fillId="8" borderId="50" xfId="0" applyFont="1" applyFill="1" applyBorder="1" applyAlignment="1">
      <alignment horizontal="center"/>
    </xf>
    <xf numFmtId="0" fontId="1" fillId="8" borderId="37" xfId="0" applyFont="1" applyFill="1" applyBorder="1" applyAlignment="1">
      <alignment horizontal="center"/>
    </xf>
    <xf numFmtId="0" fontId="0" fillId="8" borderId="1" xfId="0" applyFont="1" applyFill="1" applyBorder="1" applyAlignment="1">
      <alignment horizontal="center"/>
    </xf>
    <xf numFmtId="0" fontId="0" fillId="19" borderId="41" xfId="0" applyFont="1" applyFill="1" applyBorder="1" applyAlignment="1">
      <alignment horizontal="center"/>
    </xf>
    <xf numFmtId="0" fontId="23" fillId="19" borderId="50" xfId="0" applyFont="1" applyFill="1" applyBorder="1" applyAlignment="1">
      <alignment horizontal="center"/>
    </xf>
    <xf numFmtId="0" fontId="6" fillId="20" borderId="46" xfId="0" applyFont="1" applyFill="1" applyBorder="1" applyAlignment="1">
      <alignment horizontal="center"/>
    </xf>
    <xf numFmtId="0" fontId="0" fillId="9" borderId="1" xfId="0" applyFont="1" applyFill="1" applyBorder="1" applyAlignment="1">
      <alignment horizontal="center"/>
    </xf>
    <xf numFmtId="0" fontId="6" fillId="12" borderId="14" xfId="0" applyFont="1" applyFill="1" applyBorder="1" applyAlignment="1">
      <alignment horizontal="center"/>
    </xf>
    <xf numFmtId="0" fontId="0" fillId="4" borderId="68" xfId="0" applyFill="1" applyBorder="1" applyAlignment="1">
      <alignment vertical="center"/>
    </xf>
    <xf numFmtId="0" fontId="7" fillId="0" borderId="0" xfId="0" applyFont="1" applyAlignment="1">
      <alignment horizontal="right"/>
    </xf>
    <xf numFmtId="0" fontId="0" fillId="4"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4" borderId="88" xfId="0" applyFill="1" applyBorder="1" applyAlignment="1">
      <alignment vertical="center"/>
    </xf>
    <xf numFmtId="0" fontId="1" fillId="4" borderId="88" xfId="0" applyFont="1" applyFill="1" applyBorder="1" applyAlignment="1">
      <alignment horizontal="center" vertical="center"/>
    </xf>
    <xf numFmtId="14" fontId="7" fillId="0" borderId="0" xfId="0" applyNumberFormat="1" applyFont="1" applyAlignment="1">
      <alignment horizontal="right"/>
    </xf>
    <xf numFmtId="0" fontId="0" fillId="9" borderId="52" xfId="0" applyFont="1" applyFill="1" applyBorder="1" applyAlignment="1">
      <alignment wrapText="1"/>
    </xf>
    <xf numFmtId="0" fontId="0" fillId="4" borderId="89" xfId="0" applyFill="1" applyBorder="1" applyAlignment="1">
      <alignment horizontal="center"/>
    </xf>
    <xf numFmtId="0" fontId="0" fillId="4" borderId="90" xfId="0" applyFill="1" applyBorder="1" applyAlignment="1">
      <alignment horizontal="center"/>
    </xf>
    <xf numFmtId="0" fontId="16" fillId="0" borderId="0" xfId="0" applyFont="1" applyAlignment="1">
      <alignment horizontal="center"/>
    </xf>
    <xf numFmtId="0" fontId="4" fillId="0" borderId="28" xfId="0" applyFont="1" applyBorder="1" applyAlignment="1">
      <alignment horizontal="right"/>
    </xf>
    <xf numFmtId="0" fontId="4" fillId="4" borderId="26"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91" xfId="0" applyFont="1" applyFill="1" applyBorder="1" applyAlignment="1">
      <alignment vertical="center"/>
    </xf>
    <xf numFmtId="0" fontId="0" fillId="4" borderId="92" xfId="0" applyFill="1" applyBorder="1" applyAlignment="1">
      <alignment vertical="center"/>
    </xf>
    <xf numFmtId="0" fontId="10" fillId="4" borderId="93" xfId="0" applyFont="1" applyFill="1" applyBorder="1" applyAlignment="1">
      <alignment horizontal="center" vertical="center"/>
    </xf>
    <xf numFmtId="0" fontId="10" fillId="4" borderId="94" xfId="0" applyFont="1" applyFill="1" applyBorder="1" applyAlignment="1">
      <alignment horizontal="center" vertical="center"/>
    </xf>
    <xf numFmtId="0" fontId="8" fillId="0" borderId="28" xfId="0" applyFont="1" applyBorder="1" applyAlignment="1">
      <alignment horizontal="left"/>
    </xf>
    <xf numFmtId="0" fontId="0" fillId="0" borderId="28" xfId="0" applyBorder="1" applyAlignment="1">
      <alignment horizontal="left"/>
    </xf>
    <xf numFmtId="0" fontId="5" fillId="4" borderId="95" xfId="0" applyFont="1" applyFill="1" applyBorder="1" applyAlignment="1">
      <alignment vertical="center"/>
    </xf>
    <xf numFmtId="0" fontId="0" fillId="4" borderId="96" xfId="0" applyFill="1" applyBorder="1" applyAlignment="1">
      <alignment vertical="center"/>
    </xf>
    <xf numFmtId="0" fontId="1" fillId="4" borderId="95" xfId="0" applyFont="1" applyFill="1" applyBorder="1" applyAlignment="1">
      <alignment horizontal="center" vertical="center"/>
    </xf>
    <xf numFmtId="0" fontId="0" fillId="0" borderId="97" xfId="0" applyBorder="1" applyAlignment="1">
      <alignment horizontal="center" vertical="center"/>
    </xf>
    <xf numFmtId="0" fontId="12" fillId="4" borderId="86" xfId="0" applyFont="1" applyFill="1" applyBorder="1" applyAlignment="1">
      <alignment horizontal="center" vertical="center"/>
    </xf>
    <xf numFmtId="0" fontId="12" fillId="0" borderId="87" xfId="0" applyFont="1" applyBorder="1" applyAlignment="1">
      <alignment horizontal="center" vertical="center"/>
    </xf>
    <xf numFmtId="0" fontId="1" fillId="4" borderId="98" xfId="0" applyFont="1" applyFill="1" applyBorder="1" applyAlignment="1">
      <alignment horizontal="center" vertical="center"/>
    </xf>
    <xf numFmtId="0" fontId="0" fillId="4" borderId="99" xfId="0" applyFill="1" applyBorder="1" applyAlignment="1">
      <alignment horizontal="center" vertical="center"/>
    </xf>
    <xf numFmtId="0" fontId="1" fillId="4" borderId="95" xfId="0" applyFont="1" applyFill="1" applyBorder="1" applyAlignment="1">
      <alignment vertical="center"/>
    </xf>
    <xf numFmtId="0" fontId="1" fillId="4" borderId="100" xfId="0" applyFont="1" applyFill="1" applyBorder="1" applyAlignment="1">
      <alignment horizontal="center" vertical="center"/>
    </xf>
    <xf numFmtId="0" fontId="1" fillId="4" borderId="101" xfId="0" applyFont="1" applyFill="1" applyBorder="1" applyAlignment="1">
      <alignment horizontal="center" vertical="center"/>
    </xf>
    <xf numFmtId="0" fontId="0" fillId="4" borderId="95" xfId="0" applyFill="1" applyBorder="1" applyAlignment="1">
      <alignment vertical="center" wrapText="1"/>
    </xf>
    <xf numFmtId="0" fontId="0" fillId="4" borderId="96" xfId="0" applyFill="1" applyBorder="1" applyAlignment="1">
      <alignment vertical="center" wrapText="1"/>
    </xf>
    <xf numFmtId="0" fontId="1" fillId="4" borderId="91" xfId="0" applyFont="1" applyFill="1" applyBorder="1" applyAlignment="1">
      <alignment vertical="center" wrapText="1"/>
    </xf>
    <xf numFmtId="0" fontId="0" fillId="4" borderId="92" xfId="0" applyFill="1" applyBorder="1" applyAlignment="1">
      <alignment vertical="center" wrapText="1"/>
    </xf>
    <xf numFmtId="0" fontId="1" fillId="4" borderId="102" xfId="0" applyFont="1" applyFill="1" applyBorder="1" applyAlignment="1">
      <alignment vertical="center" wrapText="1"/>
    </xf>
    <xf numFmtId="0" fontId="0" fillId="4" borderId="103" xfId="0" applyFill="1" applyBorder="1" applyAlignment="1">
      <alignment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0" fillId="4" borderId="89" xfId="0" applyFont="1" applyFill="1" applyBorder="1" applyAlignment="1">
      <alignment horizontal="center" vertical="center"/>
    </xf>
    <xf numFmtId="0" fontId="0" fillId="0" borderId="34" xfId="0" applyFont="1" applyBorder="1" applyAlignment="1">
      <alignment horizontal="center" vertical="center"/>
    </xf>
    <xf numFmtId="0" fontId="0" fillId="0" borderId="90" xfId="0" applyFont="1" applyBorder="1" applyAlignment="1">
      <alignment horizontal="center" vertical="center"/>
    </xf>
    <xf numFmtId="0" fontId="4" fillId="4" borderId="104" xfId="0" applyFont="1" applyFill="1" applyBorder="1" applyAlignment="1">
      <alignment vertical="center"/>
    </xf>
    <xf numFmtId="0" fontId="0" fillId="4" borderId="105" xfId="0" applyFill="1" applyBorder="1" applyAlignment="1">
      <alignment vertical="center"/>
    </xf>
    <xf numFmtId="0" fontId="10" fillId="4" borderId="106" xfId="0" applyFont="1" applyFill="1" applyBorder="1" applyAlignment="1">
      <alignment horizontal="center" vertical="center"/>
    </xf>
    <xf numFmtId="0" fontId="10" fillId="4" borderId="10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32" xfId="0" applyFont="1" applyFill="1" applyBorder="1" applyAlignment="1">
      <alignment horizontal="center" vertical="center"/>
    </xf>
    <xf numFmtId="0" fontId="1" fillId="4" borderId="108" xfId="0" applyFont="1" applyFill="1" applyBorder="1" applyAlignment="1">
      <alignment horizontal="center" vertical="justify"/>
    </xf>
    <xf numFmtId="0" fontId="0" fillId="4" borderId="11" xfId="0" applyFill="1" applyBorder="1" applyAlignment="1">
      <alignment vertical="justify"/>
    </xf>
    <xf numFmtId="0" fontId="18" fillId="0" borderId="0" xfId="0" applyFont="1" applyAlignment="1">
      <alignment/>
    </xf>
    <xf numFmtId="0" fontId="0" fillId="0" borderId="0" xfId="0" applyAlignment="1">
      <alignment/>
    </xf>
    <xf numFmtId="0" fontId="0" fillId="4" borderId="7" xfId="0" applyFill="1" applyBorder="1" applyAlignment="1">
      <alignment horizontal="center" vertical="justify"/>
    </xf>
    <xf numFmtId="0" fontId="0" fillId="4" borderId="109" xfId="0" applyFill="1" applyBorder="1" applyAlignment="1">
      <alignment horizontal="center"/>
    </xf>
    <xf numFmtId="0" fontId="0" fillId="4" borderId="110" xfId="0" applyFill="1" applyBorder="1" applyAlignment="1">
      <alignment horizontal="center"/>
    </xf>
    <xf numFmtId="0" fontId="0" fillId="4" borderId="111"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112" xfId="0" applyFill="1" applyBorder="1" applyAlignment="1">
      <alignment horizontal="center"/>
    </xf>
    <xf numFmtId="0" fontId="0" fillId="4" borderId="113"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0" fillId="0" borderId="26" xfId="0" applyBorder="1" applyAlignment="1">
      <alignment/>
    </xf>
    <xf numFmtId="0" fontId="0" fillId="0" borderId="31" xfId="0" applyBorder="1" applyAlignment="1">
      <alignment/>
    </xf>
    <xf numFmtId="0" fontId="18" fillId="4" borderId="93" xfId="0" applyFont="1" applyFill="1" applyBorder="1" applyAlignment="1">
      <alignment horizontal="center" vertical="center"/>
    </xf>
    <xf numFmtId="0" fontId="0" fillId="0" borderId="107" xfId="0" applyBorder="1" applyAlignment="1">
      <alignment/>
    </xf>
    <xf numFmtId="0" fontId="0" fillId="0" borderId="94" xfId="0" applyBorder="1" applyAlignment="1">
      <alignment/>
    </xf>
    <xf numFmtId="0" fontId="0" fillId="4" borderId="114" xfId="0"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0" fontId="0" fillId="15" borderId="114" xfId="0" applyFill="1" applyBorder="1" applyAlignment="1">
      <alignment/>
    </xf>
    <xf numFmtId="0" fontId="0" fillId="15" borderId="115" xfId="0" applyFill="1" applyBorder="1" applyAlignment="1">
      <alignment/>
    </xf>
    <xf numFmtId="0" fontId="0" fillId="15" borderId="116" xfId="0" applyFill="1" applyBorder="1" applyAlignment="1">
      <alignment/>
    </xf>
    <xf numFmtId="0" fontId="0" fillId="4" borderId="10" xfId="0" applyFont="1" applyFill="1" applyBorder="1" applyAlignment="1">
      <alignment horizontal="center" vertical="center"/>
    </xf>
    <xf numFmtId="0" fontId="0" fillId="0" borderId="3" xfId="0" applyFont="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25" xfId="0" applyFont="1" applyFill="1" applyBorder="1" applyAlignment="1">
      <alignment horizontal="center" vertical="center" wrapText="1"/>
    </xf>
    <xf numFmtId="14" fontId="0" fillId="4" borderId="10" xfId="0" applyNumberFormat="1"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25" xfId="0" applyBorder="1" applyAlignment="1">
      <alignment/>
    </xf>
    <xf numFmtId="0" fontId="18" fillId="4" borderId="26" xfId="0" applyFont="1" applyFill="1" applyBorder="1" applyAlignment="1">
      <alignment horizontal="center" vertical="center" wrapText="1"/>
    </xf>
    <xf numFmtId="0" fontId="12" fillId="4" borderId="80" xfId="0" applyFont="1" applyFill="1" applyBorder="1" applyAlignment="1">
      <alignment horizontal="center"/>
    </xf>
    <xf numFmtId="0" fontId="12" fillId="4" borderId="26" xfId="0" applyFont="1" applyFill="1" applyBorder="1" applyAlignment="1">
      <alignment horizontal="center"/>
    </xf>
    <xf numFmtId="0" fontId="12" fillId="4" borderId="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0" fillId="4" borderId="41" xfId="0" applyFill="1" applyBorder="1" applyAlignment="1">
      <alignment horizontal="right"/>
    </xf>
    <xf numFmtId="0" fontId="0" fillId="4" borderId="42" xfId="0" applyFill="1" applyBorder="1" applyAlignment="1">
      <alignment horizontal="right"/>
    </xf>
    <xf numFmtId="0" fontId="0" fillId="4" borderId="63" xfId="0" applyFill="1" applyBorder="1" applyAlignment="1">
      <alignment horizontal="right"/>
    </xf>
    <xf numFmtId="0" fontId="0" fillId="4" borderId="61" xfId="0" applyFill="1" applyBorder="1" applyAlignment="1">
      <alignment horizontal="right"/>
    </xf>
    <xf numFmtId="0" fontId="0" fillId="4" borderId="85" xfId="0" applyFill="1" applyBorder="1" applyAlignment="1">
      <alignment/>
    </xf>
    <xf numFmtId="0" fontId="0" fillId="4" borderId="1" xfId="0" applyFill="1" applyBorder="1" applyAlignment="1">
      <alignment horizontal="right"/>
    </xf>
    <xf numFmtId="0" fontId="0" fillId="4" borderId="13" xfId="0" applyFill="1" applyBorder="1" applyAlignment="1">
      <alignment horizontal="right"/>
    </xf>
    <xf numFmtId="0" fontId="0" fillId="4" borderId="117" xfId="0" applyFill="1" applyBorder="1" applyAlignment="1">
      <alignment horizontal="right"/>
    </xf>
    <xf numFmtId="0" fontId="0" fillId="4" borderId="15" xfId="0" applyFill="1" applyBorder="1" applyAlignment="1">
      <alignment horizontal="right"/>
    </xf>
    <xf numFmtId="0" fontId="0" fillId="4" borderId="12" xfId="0" applyFill="1" applyBorder="1" applyAlignment="1">
      <alignment/>
    </xf>
    <xf numFmtId="0" fontId="0" fillId="4" borderId="12" xfId="0" applyFill="1" applyBorder="1" applyAlignment="1">
      <alignment horizontal="right"/>
    </xf>
    <xf numFmtId="0" fontId="0" fillId="4" borderId="22" xfId="0" applyFill="1" applyBorder="1" applyAlignment="1">
      <alignment horizontal="right"/>
    </xf>
    <xf numFmtId="0" fontId="0" fillId="4" borderId="4" xfId="0" applyFill="1" applyBorder="1" applyAlignment="1">
      <alignment horizontal="right"/>
    </xf>
    <xf numFmtId="0" fontId="0" fillId="4" borderId="23" xfId="0" applyFill="1" applyBorder="1" applyAlignment="1">
      <alignment horizontal="right"/>
    </xf>
    <xf numFmtId="0" fontId="0" fillId="4" borderId="62" xfId="0" applyFill="1" applyBorder="1" applyAlignment="1">
      <alignment horizontal="right"/>
    </xf>
    <xf numFmtId="0" fontId="0" fillId="4" borderId="35" xfId="0" applyFill="1" applyBorder="1" applyAlignment="1">
      <alignment horizontal="right"/>
    </xf>
    <xf numFmtId="0" fontId="0" fillId="4" borderId="22" xfId="0" applyFill="1" applyBorder="1" applyAlignment="1">
      <alignment/>
    </xf>
    <xf numFmtId="0" fontId="10" fillId="0" borderId="0" xfId="0" applyFont="1" applyAlignment="1">
      <alignment horizontal="center"/>
    </xf>
    <xf numFmtId="0" fontId="0" fillId="4" borderId="10" xfId="0" applyFill="1" applyBorder="1" applyAlignment="1">
      <alignment horizontal="center"/>
    </xf>
    <xf numFmtId="0" fontId="0" fillId="4" borderId="25" xfId="0" applyFill="1" applyBorder="1" applyAlignment="1">
      <alignment horizontal="center"/>
    </xf>
    <xf numFmtId="0" fontId="0" fillId="15" borderId="1" xfId="0" applyFill="1" applyBorder="1" applyAlignment="1">
      <alignment horizontal="center" vertical="center"/>
    </xf>
    <xf numFmtId="0" fontId="0" fillId="15" borderId="1" xfId="0" applyFill="1" applyBorder="1" applyAlignment="1">
      <alignment/>
    </xf>
    <xf numFmtId="0" fontId="0" fillId="4" borderId="91" xfId="0" applyFill="1" applyBorder="1" applyAlignment="1">
      <alignment horizontal="center" vertical="center" wrapText="1"/>
    </xf>
    <xf numFmtId="0" fontId="0" fillId="0" borderId="43" xfId="0" applyBorder="1" applyAlignment="1">
      <alignment horizontal="center" vertical="center" wrapText="1"/>
    </xf>
    <xf numFmtId="0" fontId="0" fillId="4" borderId="118" xfId="0" applyFill="1" applyBorder="1" applyAlignment="1">
      <alignment horizontal="center" vertical="center" wrapText="1"/>
    </xf>
    <xf numFmtId="0" fontId="0" fillId="0" borderId="119" xfId="0" applyBorder="1" applyAlignment="1">
      <alignment vertical="center"/>
    </xf>
    <xf numFmtId="0" fontId="0" fillId="4" borderId="120" xfId="0" applyFill="1" applyBorder="1" applyAlignment="1">
      <alignment horizontal="center" vertical="center" wrapText="1"/>
    </xf>
    <xf numFmtId="0" fontId="0" fillId="0" borderId="121" xfId="0" applyBorder="1" applyAlignment="1">
      <alignment vertical="center"/>
    </xf>
    <xf numFmtId="0" fontId="0" fillId="4" borderId="4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122" xfId="0" applyFill="1" applyBorder="1" applyAlignment="1">
      <alignment horizontal="center"/>
    </xf>
    <xf numFmtId="0" fontId="0" fillId="4" borderId="123" xfId="0" applyFill="1" applyBorder="1" applyAlignment="1">
      <alignment horizontal="center"/>
    </xf>
    <xf numFmtId="0" fontId="0" fillId="4" borderId="124" xfId="0" applyFill="1" applyBorder="1" applyAlignment="1">
      <alignment horizontal="center" vertical="center"/>
    </xf>
    <xf numFmtId="0" fontId="0" fillId="4" borderId="125" xfId="0" applyFill="1" applyBorder="1" applyAlignment="1">
      <alignment horizontal="center" vertical="center"/>
    </xf>
    <xf numFmtId="0" fontId="0" fillId="19" borderId="2" xfId="0" applyFill="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I38"/>
  <sheetViews>
    <sheetView tabSelected="1" workbookViewId="0" topLeftCell="A1">
      <selection activeCell="H13" sqref="H13"/>
    </sheetView>
  </sheetViews>
  <sheetFormatPr defaultColWidth="9.00390625" defaultRowHeight="12.75"/>
  <cols>
    <col min="1" max="1" width="3.125" style="0" customWidth="1"/>
    <col min="2" max="2" width="35.375" style="0" customWidth="1"/>
    <col min="3" max="3" width="4.125" style="0" customWidth="1"/>
    <col min="4" max="4" width="3.375" style="0" customWidth="1"/>
    <col min="5" max="14" width="4.125" style="0" customWidth="1"/>
    <col min="15" max="17" width="5.00390625" style="0" customWidth="1"/>
    <col min="18" max="18" width="3.25390625" style="0" customWidth="1"/>
    <col min="19" max="20" width="4.375" style="0" customWidth="1"/>
    <col min="21" max="21" width="3.875" style="0" customWidth="1"/>
    <col min="22" max="22" width="3.75390625" style="0" customWidth="1"/>
    <col min="23" max="23" width="3.375" style="0" customWidth="1"/>
    <col min="24" max="32" width="3.625" style="0" customWidth="1"/>
    <col min="33" max="33" width="4.00390625" style="0" customWidth="1"/>
    <col min="34" max="34" width="6.125" style="0" customWidth="1"/>
    <col min="35" max="35" width="5.875" style="0" customWidth="1"/>
  </cols>
  <sheetData>
    <row r="1" spans="2:23" ht="17.25" customHeight="1">
      <c r="B1" s="412" t="s">
        <v>123</v>
      </c>
      <c r="C1" s="412"/>
      <c r="D1" s="412"/>
      <c r="E1" s="412"/>
      <c r="F1" s="412"/>
      <c r="G1" s="412"/>
      <c r="H1" s="412"/>
      <c r="I1" s="412"/>
      <c r="J1" s="412"/>
      <c r="K1" s="412"/>
      <c r="L1" s="412"/>
      <c r="M1" s="412"/>
      <c r="N1" s="412"/>
      <c r="O1" s="412"/>
      <c r="P1" s="412"/>
      <c r="Q1" s="412"/>
      <c r="R1" s="412"/>
      <c r="S1" s="412"/>
      <c r="T1" s="412"/>
      <c r="U1" s="412"/>
      <c r="V1" s="412"/>
      <c r="W1" s="412"/>
    </row>
    <row r="2" spans="2:23" ht="13.5" thickBot="1">
      <c r="B2" s="2" t="s">
        <v>9</v>
      </c>
      <c r="C2" s="408">
        <v>41031</v>
      </c>
      <c r="D2" s="403"/>
      <c r="E2" s="403"/>
      <c r="F2" s="2"/>
      <c r="G2" s="2"/>
      <c r="H2" s="2"/>
      <c r="I2" s="2"/>
      <c r="J2" s="2"/>
      <c r="K2" s="2"/>
      <c r="L2" s="2"/>
      <c r="M2" s="2"/>
      <c r="N2" s="2"/>
      <c r="O2" s="1"/>
      <c r="P2" s="1"/>
      <c r="Q2" s="1"/>
      <c r="R2" s="1"/>
      <c r="S2" s="1"/>
      <c r="T2" s="1"/>
      <c r="U2" s="1"/>
      <c r="V2" s="1"/>
      <c r="W2" s="1"/>
    </row>
    <row r="3" spans="1:35" s="3" customFormat="1" ht="14.25" customHeight="1" thickTop="1">
      <c r="A3" s="418"/>
      <c r="B3" s="420" t="s">
        <v>122</v>
      </c>
      <c r="C3" s="404" t="s">
        <v>79</v>
      </c>
      <c r="D3" s="428" t="s">
        <v>22</v>
      </c>
      <c r="E3" s="444" t="s">
        <v>81</v>
      </c>
      <c r="F3" s="445"/>
      <c r="G3" s="445"/>
      <c r="H3" s="445"/>
      <c r="I3" s="445"/>
      <c r="J3" s="445"/>
      <c r="K3" s="445"/>
      <c r="L3" s="445"/>
      <c r="M3" s="445"/>
      <c r="N3" s="446"/>
      <c r="O3" s="430" t="s">
        <v>12</v>
      </c>
      <c r="P3" s="426" t="s">
        <v>83</v>
      </c>
      <c r="Q3" s="426" t="s">
        <v>85</v>
      </c>
      <c r="R3" s="432" t="s">
        <v>15</v>
      </c>
      <c r="S3" s="407" t="s">
        <v>6</v>
      </c>
      <c r="T3" s="430"/>
      <c r="U3" s="433" t="s">
        <v>7</v>
      </c>
      <c r="V3" s="434"/>
      <c r="W3" s="424" t="s">
        <v>10</v>
      </c>
      <c r="X3" s="437" t="s">
        <v>55</v>
      </c>
      <c r="Y3" s="439" t="s">
        <v>56</v>
      </c>
      <c r="Z3" s="441" t="s">
        <v>41</v>
      </c>
      <c r="AA3" s="442"/>
      <c r="AB3" s="442"/>
      <c r="AC3" s="443"/>
      <c r="AD3" s="433" t="s">
        <v>37</v>
      </c>
      <c r="AE3" s="434"/>
      <c r="AF3" s="435" t="s">
        <v>16</v>
      </c>
      <c r="AG3" s="406" t="s">
        <v>17</v>
      </c>
      <c r="AH3" s="410" t="s">
        <v>90</v>
      </c>
      <c r="AI3" s="411"/>
    </row>
    <row r="4" spans="1:35" s="3" customFormat="1" ht="13.5" customHeight="1" thickBot="1">
      <c r="A4" s="419"/>
      <c r="B4" s="421"/>
      <c r="C4" s="405"/>
      <c r="D4" s="429"/>
      <c r="E4" s="59" t="s">
        <v>0</v>
      </c>
      <c r="F4" s="60" t="s">
        <v>1</v>
      </c>
      <c r="G4" s="60" t="s">
        <v>2</v>
      </c>
      <c r="H4" s="60" t="s">
        <v>47</v>
      </c>
      <c r="I4" s="60" t="s">
        <v>3</v>
      </c>
      <c r="J4" s="60" t="s">
        <v>4</v>
      </c>
      <c r="K4" s="60" t="s">
        <v>5</v>
      </c>
      <c r="L4" s="60" t="s">
        <v>54</v>
      </c>
      <c r="M4" s="60" t="s">
        <v>80</v>
      </c>
      <c r="N4" s="63" t="s">
        <v>84</v>
      </c>
      <c r="O4" s="431"/>
      <c r="P4" s="427"/>
      <c r="Q4" s="427"/>
      <c r="R4" s="425"/>
      <c r="S4" s="198" t="s">
        <v>21</v>
      </c>
      <c r="T4" s="199" t="s">
        <v>86</v>
      </c>
      <c r="U4" s="200" t="s">
        <v>18</v>
      </c>
      <c r="V4" s="201" t="s">
        <v>19</v>
      </c>
      <c r="W4" s="425"/>
      <c r="X4" s="438"/>
      <c r="Y4" s="440"/>
      <c r="Z4" s="219">
        <v>1</v>
      </c>
      <c r="AA4" s="220">
        <v>2</v>
      </c>
      <c r="AB4" s="202" t="s">
        <v>13</v>
      </c>
      <c r="AC4" s="203" t="s">
        <v>14</v>
      </c>
      <c r="AD4" s="204" t="s">
        <v>27</v>
      </c>
      <c r="AE4" s="204" t="s">
        <v>28</v>
      </c>
      <c r="AF4" s="436"/>
      <c r="AG4" s="402"/>
      <c r="AH4" s="82" t="s">
        <v>8</v>
      </c>
      <c r="AI4" s="8" t="s">
        <v>42</v>
      </c>
    </row>
    <row r="5" spans="1:35" ht="13.5" thickTop="1">
      <c r="A5" s="248">
        <v>1</v>
      </c>
      <c r="B5" s="248" t="s">
        <v>91</v>
      </c>
      <c r="C5" s="217">
        <v>20</v>
      </c>
      <c r="D5" s="382">
        <v>32</v>
      </c>
      <c r="E5" s="383">
        <v>16</v>
      </c>
      <c r="F5" s="252">
        <v>14</v>
      </c>
      <c r="G5" s="252">
        <v>12</v>
      </c>
      <c r="H5" s="252" t="s">
        <v>82</v>
      </c>
      <c r="I5" s="383">
        <v>17</v>
      </c>
      <c r="J5" s="252">
        <v>15</v>
      </c>
      <c r="K5" s="252">
        <v>17</v>
      </c>
      <c r="L5" s="370" t="s">
        <v>154</v>
      </c>
      <c r="M5" s="384" t="s">
        <v>82</v>
      </c>
      <c r="N5" s="253" t="s">
        <v>82</v>
      </c>
      <c r="O5" s="385"/>
      <c r="P5" s="386">
        <v>1</v>
      </c>
      <c r="Q5" s="387">
        <v>1</v>
      </c>
      <c r="R5" s="385">
        <v>9</v>
      </c>
      <c r="S5" s="218">
        <v>24</v>
      </c>
      <c r="T5" s="218">
        <v>24</v>
      </c>
      <c r="U5" s="304">
        <v>2</v>
      </c>
      <c r="V5" s="388">
        <v>9</v>
      </c>
      <c r="W5" s="389">
        <v>0</v>
      </c>
      <c r="X5" s="390"/>
      <c r="Y5" s="391"/>
      <c r="Z5" s="221">
        <v>5</v>
      </c>
      <c r="AA5" s="222">
        <v>4</v>
      </c>
      <c r="AB5" s="252">
        <v>5</v>
      </c>
      <c r="AC5" s="253">
        <v>5</v>
      </c>
      <c r="AD5" s="224">
        <v>5</v>
      </c>
      <c r="AE5" s="217">
        <v>20</v>
      </c>
      <c r="AF5" s="392">
        <v>10</v>
      </c>
      <c r="AG5" s="252">
        <v>5</v>
      </c>
      <c r="AH5" s="196"/>
      <c r="AI5" s="197"/>
    </row>
    <row r="6" spans="1:35" ht="12.75">
      <c r="A6" s="248">
        <v>2</v>
      </c>
      <c r="B6" s="248" t="s">
        <v>92</v>
      </c>
      <c r="C6" s="171">
        <v>2</v>
      </c>
      <c r="D6" s="249">
        <f>D5+1</f>
        <v>33</v>
      </c>
      <c r="E6" s="250">
        <v>6</v>
      </c>
      <c r="F6" s="251">
        <v>11</v>
      </c>
      <c r="G6" s="252">
        <v>16</v>
      </c>
      <c r="H6" s="252" t="s">
        <v>82</v>
      </c>
      <c r="I6" s="252">
        <v>15</v>
      </c>
      <c r="J6" s="252">
        <v>9</v>
      </c>
      <c r="K6" s="252">
        <v>10</v>
      </c>
      <c r="L6" s="252" t="s">
        <v>82</v>
      </c>
      <c r="M6" s="252" t="s">
        <v>82</v>
      </c>
      <c r="N6" s="253" t="s">
        <v>82</v>
      </c>
      <c r="O6" s="254"/>
      <c r="P6" s="255">
        <v>0</v>
      </c>
      <c r="Q6" s="256">
        <v>0</v>
      </c>
      <c r="R6" s="257" t="s">
        <v>82</v>
      </c>
      <c r="S6" s="138">
        <v>27</v>
      </c>
      <c r="T6" s="138">
        <v>27</v>
      </c>
      <c r="U6" s="304">
        <v>2</v>
      </c>
      <c r="V6" s="259">
        <v>4</v>
      </c>
      <c r="W6" s="260">
        <v>0</v>
      </c>
      <c r="X6" s="261"/>
      <c r="Y6" s="258"/>
      <c r="Z6" s="223">
        <v>5</v>
      </c>
      <c r="AA6" s="166">
        <v>5</v>
      </c>
      <c r="AB6" s="251">
        <v>5</v>
      </c>
      <c r="AC6" s="305">
        <v>5</v>
      </c>
      <c r="AD6" s="170">
        <v>5</v>
      </c>
      <c r="AE6" s="171">
        <v>2</v>
      </c>
      <c r="AF6" s="258">
        <v>5</v>
      </c>
      <c r="AG6" s="258">
        <v>5</v>
      </c>
      <c r="AH6" s="29"/>
      <c r="AI6" s="173"/>
    </row>
    <row r="7" spans="1:35" ht="12.75">
      <c r="A7" s="141">
        <v>3</v>
      </c>
      <c r="B7" s="141" t="s">
        <v>93</v>
      </c>
      <c r="C7" s="231">
        <v>21</v>
      </c>
      <c r="D7" s="165">
        <f aca="true" t="shared" si="0" ref="D7:D35">D6+1</f>
        <v>34</v>
      </c>
      <c r="E7" s="336">
        <v>25</v>
      </c>
      <c r="F7" s="194">
        <v>24</v>
      </c>
      <c r="G7" s="194">
        <v>24</v>
      </c>
      <c r="H7" s="397">
        <v>50</v>
      </c>
      <c r="I7" s="194">
        <v>24</v>
      </c>
      <c r="J7" s="194">
        <v>24</v>
      </c>
      <c r="K7" s="194">
        <v>24</v>
      </c>
      <c r="L7" s="194" t="s">
        <v>82</v>
      </c>
      <c r="M7" s="194" t="s">
        <v>82</v>
      </c>
      <c r="N7" s="195" t="s">
        <v>82</v>
      </c>
      <c r="O7" s="132"/>
      <c r="P7" s="225">
        <v>0</v>
      </c>
      <c r="Q7" s="226">
        <v>0</v>
      </c>
      <c r="R7" s="228"/>
      <c r="S7" s="138">
        <v>28</v>
      </c>
      <c r="T7" s="137"/>
      <c r="U7" s="399" t="s">
        <v>156</v>
      </c>
      <c r="V7" s="91"/>
      <c r="W7" s="90">
        <v>0</v>
      </c>
      <c r="X7" s="24"/>
      <c r="Y7" s="25"/>
      <c r="Z7" s="223">
        <v>5</v>
      </c>
      <c r="AA7" s="166">
        <v>5</v>
      </c>
      <c r="AB7" s="237">
        <v>4</v>
      </c>
      <c r="AC7" s="274">
        <v>2</v>
      </c>
      <c r="AD7" s="170">
        <v>5</v>
      </c>
      <c r="AE7" s="171">
        <v>21</v>
      </c>
      <c r="AF7" s="25"/>
      <c r="AG7" s="25"/>
      <c r="AH7" s="29"/>
      <c r="AI7" s="173"/>
    </row>
    <row r="8" spans="1:35" ht="12.75">
      <c r="A8" s="248">
        <v>4</v>
      </c>
      <c r="B8" s="248" t="s">
        <v>94</v>
      </c>
      <c r="C8" s="172">
        <v>14</v>
      </c>
      <c r="D8" s="249">
        <f t="shared" si="0"/>
        <v>35</v>
      </c>
      <c r="E8" s="383">
        <v>20</v>
      </c>
      <c r="F8" s="252">
        <v>19</v>
      </c>
      <c r="G8" s="252">
        <v>17</v>
      </c>
      <c r="H8" s="370" t="s">
        <v>82</v>
      </c>
      <c r="I8" s="252">
        <v>17</v>
      </c>
      <c r="J8" s="251">
        <v>16</v>
      </c>
      <c r="K8" s="252">
        <v>18</v>
      </c>
      <c r="L8" s="252" t="s">
        <v>82</v>
      </c>
      <c r="M8" s="252" t="s">
        <v>82</v>
      </c>
      <c r="N8" s="253" t="s">
        <v>82</v>
      </c>
      <c r="O8" s="302"/>
      <c r="P8" s="255">
        <v>0</v>
      </c>
      <c r="Q8" s="256">
        <v>1</v>
      </c>
      <c r="R8" s="303">
        <v>15</v>
      </c>
      <c r="S8" s="138">
        <v>25</v>
      </c>
      <c r="T8" s="138">
        <f>31*1.3</f>
        <v>40.300000000000004</v>
      </c>
      <c r="U8" s="401">
        <v>7</v>
      </c>
      <c r="V8" s="256">
        <v>30</v>
      </c>
      <c r="W8" s="260">
        <v>0</v>
      </c>
      <c r="X8" s="376"/>
      <c r="Y8" s="376"/>
      <c r="Z8" s="223">
        <v>4</v>
      </c>
      <c r="AA8" s="166">
        <v>3</v>
      </c>
      <c r="AB8" s="251">
        <v>5</v>
      </c>
      <c r="AC8" s="305">
        <v>5</v>
      </c>
      <c r="AD8" s="170">
        <v>5</v>
      </c>
      <c r="AE8" s="172">
        <v>14</v>
      </c>
      <c r="AF8" s="258">
        <v>20</v>
      </c>
      <c r="AG8" s="258">
        <v>5</v>
      </c>
      <c r="AH8" s="29"/>
      <c r="AI8" s="173"/>
    </row>
    <row r="9" spans="1:35" ht="12.75">
      <c r="A9" s="248">
        <v>5</v>
      </c>
      <c r="B9" s="248" t="s">
        <v>95</v>
      </c>
      <c r="C9" s="171">
        <v>8</v>
      </c>
      <c r="D9" s="249">
        <f t="shared" si="0"/>
        <v>36</v>
      </c>
      <c r="E9" s="250">
        <v>1</v>
      </c>
      <c r="F9" s="251" t="s">
        <v>128</v>
      </c>
      <c r="G9" s="251">
        <v>1</v>
      </c>
      <c r="H9" s="252" t="s">
        <v>82</v>
      </c>
      <c r="I9" s="251">
        <v>2</v>
      </c>
      <c r="J9" s="251">
        <v>3</v>
      </c>
      <c r="K9" s="251">
        <v>4</v>
      </c>
      <c r="L9" s="252" t="s">
        <v>82</v>
      </c>
      <c r="M9" s="252" t="s">
        <v>82</v>
      </c>
      <c r="N9" s="253" t="s">
        <v>82</v>
      </c>
      <c r="O9" s="302"/>
      <c r="P9" s="255">
        <v>0</v>
      </c>
      <c r="Q9" s="256">
        <v>0</v>
      </c>
      <c r="R9" s="303" t="s">
        <v>82</v>
      </c>
      <c r="S9" s="138">
        <v>27</v>
      </c>
      <c r="T9" s="138">
        <v>29</v>
      </c>
      <c r="U9" s="304">
        <v>0</v>
      </c>
      <c r="V9" s="259">
        <v>1</v>
      </c>
      <c r="W9" s="260">
        <v>0</v>
      </c>
      <c r="X9" s="261"/>
      <c r="Y9" s="258"/>
      <c r="Z9" s="223">
        <v>5</v>
      </c>
      <c r="AA9" s="166">
        <v>5</v>
      </c>
      <c r="AB9" s="251">
        <v>5</v>
      </c>
      <c r="AC9" s="305">
        <v>5</v>
      </c>
      <c r="AD9" s="170">
        <v>5</v>
      </c>
      <c r="AE9" s="171">
        <v>8</v>
      </c>
      <c r="AF9" s="258">
        <v>2</v>
      </c>
      <c r="AG9" s="258">
        <v>5</v>
      </c>
      <c r="AH9" s="29"/>
      <c r="AI9" s="173"/>
    </row>
    <row r="10" spans="1:35" ht="12.75">
      <c r="A10" s="141">
        <v>6</v>
      </c>
      <c r="B10" s="141" t="s">
        <v>96</v>
      </c>
      <c r="C10" s="232">
        <v>15</v>
      </c>
      <c r="D10" s="165">
        <f t="shared" si="0"/>
        <v>37</v>
      </c>
      <c r="E10" s="336">
        <v>18</v>
      </c>
      <c r="F10" s="194">
        <v>17</v>
      </c>
      <c r="G10" s="194">
        <v>14</v>
      </c>
      <c r="H10" s="194" t="s">
        <v>82</v>
      </c>
      <c r="I10" s="194">
        <v>11</v>
      </c>
      <c r="J10" s="237">
        <v>21</v>
      </c>
      <c r="K10" s="194">
        <v>12</v>
      </c>
      <c r="L10" s="194" t="s">
        <v>82</v>
      </c>
      <c r="M10" s="194" t="s">
        <v>82</v>
      </c>
      <c r="N10" s="195" t="s">
        <v>82</v>
      </c>
      <c r="O10" s="55"/>
      <c r="P10" s="398" t="s">
        <v>83</v>
      </c>
      <c r="Q10" s="393" t="s">
        <v>157</v>
      </c>
      <c r="R10" s="337">
        <v>7</v>
      </c>
      <c r="S10" s="138">
        <v>29</v>
      </c>
      <c r="T10" s="239" t="s">
        <v>87</v>
      </c>
      <c r="U10" s="280">
        <v>3</v>
      </c>
      <c r="V10" s="338">
        <v>7</v>
      </c>
      <c r="W10" s="90">
        <v>0</v>
      </c>
      <c r="X10" s="27"/>
      <c r="Y10" s="25"/>
      <c r="Z10" s="223">
        <v>5</v>
      </c>
      <c r="AA10" s="166">
        <v>5</v>
      </c>
      <c r="AB10" s="237">
        <v>5</v>
      </c>
      <c r="AC10" s="242">
        <v>3</v>
      </c>
      <c r="AD10" s="170">
        <v>5</v>
      </c>
      <c r="AE10" s="172">
        <v>15</v>
      </c>
      <c r="AF10" s="25"/>
      <c r="AG10" s="25"/>
      <c r="AH10" s="29"/>
      <c r="AI10" s="173"/>
    </row>
    <row r="11" spans="1:35" ht="12.75">
      <c r="A11" s="248">
        <v>7</v>
      </c>
      <c r="B11" s="248" t="s">
        <v>97</v>
      </c>
      <c r="C11" s="172">
        <v>11</v>
      </c>
      <c r="D11" s="249">
        <f t="shared" si="0"/>
        <v>38</v>
      </c>
      <c r="E11" s="383">
        <v>21</v>
      </c>
      <c r="F11" s="252">
        <v>21</v>
      </c>
      <c r="G11" s="252">
        <v>21</v>
      </c>
      <c r="H11" s="252" t="s">
        <v>82</v>
      </c>
      <c r="I11" s="252">
        <v>21</v>
      </c>
      <c r="J11" s="252">
        <v>20</v>
      </c>
      <c r="K11" s="252">
        <v>24</v>
      </c>
      <c r="L11" s="252" t="s">
        <v>82</v>
      </c>
      <c r="M11" s="252" t="s">
        <v>82</v>
      </c>
      <c r="N11" s="253" t="s">
        <v>82</v>
      </c>
      <c r="O11" s="302"/>
      <c r="P11" s="255">
        <v>0</v>
      </c>
      <c r="Q11" s="256">
        <v>0</v>
      </c>
      <c r="R11" s="303">
        <v>11</v>
      </c>
      <c r="S11" s="138">
        <v>24</v>
      </c>
      <c r="T11" s="138" t="s">
        <v>87</v>
      </c>
      <c r="U11" s="304">
        <v>3</v>
      </c>
      <c r="V11" s="259">
        <v>15</v>
      </c>
      <c r="W11" s="260">
        <v>0</v>
      </c>
      <c r="X11" s="261"/>
      <c r="Y11" s="258"/>
      <c r="Z11" s="223">
        <v>5</v>
      </c>
      <c r="AA11" s="166">
        <v>5</v>
      </c>
      <c r="AB11" s="251">
        <v>5</v>
      </c>
      <c r="AC11" s="305">
        <v>5</v>
      </c>
      <c r="AD11" s="170">
        <v>5</v>
      </c>
      <c r="AE11" s="172">
        <v>11</v>
      </c>
      <c r="AF11" s="258">
        <v>18</v>
      </c>
      <c r="AG11" s="258">
        <v>5</v>
      </c>
      <c r="AH11" s="29"/>
      <c r="AI11" s="173"/>
    </row>
    <row r="12" spans="1:35" ht="12.75">
      <c r="A12" s="141">
        <v>8</v>
      </c>
      <c r="B12" s="141" t="s">
        <v>98</v>
      </c>
      <c r="C12" s="232">
        <v>16</v>
      </c>
      <c r="D12" s="165">
        <f t="shared" si="0"/>
        <v>39</v>
      </c>
      <c r="E12" s="236">
        <v>13</v>
      </c>
      <c r="F12" s="237">
        <v>19</v>
      </c>
      <c r="G12" s="237">
        <v>18</v>
      </c>
      <c r="H12" s="194" t="s">
        <v>82</v>
      </c>
      <c r="I12" s="237">
        <v>18</v>
      </c>
      <c r="J12" s="306">
        <v>50</v>
      </c>
      <c r="K12" s="306">
        <v>50</v>
      </c>
      <c r="L12" s="194" t="s">
        <v>82</v>
      </c>
      <c r="M12" s="194" t="s">
        <v>82</v>
      </c>
      <c r="N12" s="195" t="s">
        <v>82</v>
      </c>
      <c r="O12" s="55"/>
      <c r="P12" s="225">
        <v>0</v>
      </c>
      <c r="Q12" s="226">
        <v>0</v>
      </c>
      <c r="R12" s="228"/>
      <c r="S12" s="138" t="s">
        <v>87</v>
      </c>
      <c r="T12" s="137"/>
      <c r="U12" s="299">
        <v>2</v>
      </c>
      <c r="V12" s="91"/>
      <c r="W12" s="90">
        <v>0</v>
      </c>
      <c r="X12" s="24"/>
      <c r="Y12" s="27"/>
      <c r="Z12" s="223">
        <v>5</v>
      </c>
      <c r="AA12" s="166">
        <v>5</v>
      </c>
      <c r="AB12" s="237">
        <v>5</v>
      </c>
      <c r="AC12" s="242">
        <v>3</v>
      </c>
      <c r="AD12" s="170">
        <v>5</v>
      </c>
      <c r="AE12" s="172">
        <v>16</v>
      </c>
      <c r="AF12" s="25"/>
      <c r="AG12" s="25"/>
      <c r="AH12" s="29"/>
      <c r="AI12" s="173"/>
    </row>
    <row r="13" spans="1:35" ht="12.75">
      <c r="A13" s="248">
        <v>9</v>
      </c>
      <c r="B13" s="248" t="s">
        <v>99</v>
      </c>
      <c r="C13" s="172">
        <v>13</v>
      </c>
      <c r="D13" s="249">
        <f t="shared" si="0"/>
        <v>40</v>
      </c>
      <c r="E13" s="250">
        <v>7</v>
      </c>
      <c r="F13" s="251">
        <v>8</v>
      </c>
      <c r="G13" s="251">
        <v>7</v>
      </c>
      <c r="H13" s="252" t="s">
        <v>82</v>
      </c>
      <c r="I13" s="251">
        <v>3</v>
      </c>
      <c r="J13" s="251">
        <v>5</v>
      </c>
      <c r="K13" s="251">
        <v>5</v>
      </c>
      <c r="L13" s="252" t="s">
        <v>82</v>
      </c>
      <c r="M13" s="252" t="s">
        <v>82</v>
      </c>
      <c r="N13" s="253" t="s">
        <v>82</v>
      </c>
      <c r="O13" s="302"/>
      <c r="P13" s="255">
        <v>0</v>
      </c>
      <c r="Q13" s="256">
        <v>0</v>
      </c>
      <c r="R13" s="303" t="s">
        <v>82</v>
      </c>
      <c r="S13" s="138">
        <v>29</v>
      </c>
      <c r="T13" s="138">
        <f>22*1.3</f>
        <v>28.6</v>
      </c>
      <c r="U13" s="304">
        <v>2</v>
      </c>
      <c r="V13" s="259">
        <v>3</v>
      </c>
      <c r="W13" s="260">
        <v>0</v>
      </c>
      <c r="X13" s="261"/>
      <c r="Y13" s="258"/>
      <c r="Z13" s="223">
        <v>5</v>
      </c>
      <c r="AA13" s="166">
        <v>5</v>
      </c>
      <c r="AB13" s="251">
        <v>5</v>
      </c>
      <c r="AC13" s="305">
        <v>5</v>
      </c>
      <c r="AD13" s="170">
        <v>5</v>
      </c>
      <c r="AE13" s="172">
        <v>13</v>
      </c>
      <c r="AF13" s="258">
        <v>3</v>
      </c>
      <c r="AG13" s="258">
        <v>5</v>
      </c>
      <c r="AH13" s="29"/>
      <c r="AI13" s="173"/>
    </row>
    <row r="14" spans="1:35" ht="12.75">
      <c r="A14" s="141">
        <v>10</v>
      </c>
      <c r="B14" s="141" t="s">
        <v>100</v>
      </c>
      <c r="C14" s="233">
        <v>25</v>
      </c>
      <c r="D14" s="165">
        <f t="shared" si="0"/>
        <v>41</v>
      </c>
      <c r="E14" s="336">
        <v>28</v>
      </c>
      <c r="F14" s="194">
        <v>27</v>
      </c>
      <c r="G14" s="194">
        <v>27</v>
      </c>
      <c r="H14" s="396" t="s">
        <v>82</v>
      </c>
      <c r="I14" s="194">
        <v>27</v>
      </c>
      <c r="J14" s="194">
        <v>27</v>
      </c>
      <c r="K14" s="194">
        <v>27</v>
      </c>
      <c r="L14" s="277" t="s">
        <v>82</v>
      </c>
      <c r="M14" s="277" t="s">
        <v>82</v>
      </c>
      <c r="N14" s="195" t="s">
        <v>82</v>
      </c>
      <c r="O14" s="55"/>
      <c r="P14" s="225">
        <v>0</v>
      </c>
      <c r="Q14" s="226">
        <v>0</v>
      </c>
      <c r="R14" s="228"/>
      <c r="S14" s="138">
        <v>24</v>
      </c>
      <c r="T14" s="239">
        <f>1.3*25</f>
        <v>32.5</v>
      </c>
      <c r="U14" s="399" t="s">
        <v>156</v>
      </c>
      <c r="V14" s="91"/>
      <c r="W14" s="90">
        <v>0</v>
      </c>
      <c r="X14" s="24"/>
      <c r="Y14" s="25"/>
      <c r="Z14" s="223">
        <v>3</v>
      </c>
      <c r="AA14" s="166">
        <v>0</v>
      </c>
      <c r="AB14" s="237">
        <v>5</v>
      </c>
      <c r="AC14" s="242">
        <v>4</v>
      </c>
      <c r="AD14" s="170">
        <v>4</v>
      </c>
      <c r="AE14" s="171">
        <v>25</v>
      </c>
      <c r="AF14" s="25"/>
      <c r="AG14" s="25"/>
      <c r="AH14" s="29"/>
      <c r="AI14" s="173"/>
    </row>
    <row r="15" spans="1:35" ht="12.75">
      <c r="A15" s="248">
        <v>11</v>
      </c>
      <c r="B15" s="248" t="s">
        <v>101</v>
      </c>
      <c r="C15" s="171">
        <v>6</v>
      </c>
      <c r="D15" s="249">
        <f t="shared" si="0"/>
        <v>42</v>
      </c>
      <c r="E15" s="250">
        <v>8</v>
      </c>
      <c r="F15" s="251">
        <v>9</v>
      </c>
      <c r="G15" s="251">
        <v>8</v>
      </c>
      <c r="H15" s="252" t="s">
        <v>82</v>
      </c>
      <c r="I15" s="252">
        <v>13</v>
      </c>
      <c r="J15" s="252">
        <v>12</v>
      </c>
      <c r="K15" s="252">
        <v>14</v>
      </c>
      <c r="L15" s="252" t="s">
        <v>82</v>
      </c>
      <c r="M15" s="252" t="s">
        <v>82</v>
      </c>
      <c r="N15" s="253" t="s">
        <v>82</v>
      </c>
      <c r="O15" s="302"/>
      <c r="P15" s="255">
        <v>0</v>
      </c>
      <c r="Q15" s="256">
        <v>0</v>
      </c>
      <c r="R15" s="303">
        <v>10</v>
      </c>
      <c r="S15" s="138">
        <v>28</v>
      </c>
      <c r="T15" s="138">
        <f>28*1.3</f>
        <v>36.4</v>
      </c>
      <c r="U15" s="304">
        <v>3</v>
      </c>
      <c r="V15" s="259">
        <v>6</v>
      </c>
      <c r="W15" s="260">
        <v>0</v>
      </c>
      <c r="X15" s="376"/>
      <c r="Y15" s="376"/>
      <c r="Z15" s="223">
        <v>5</v>
      </c>
      <c r="AA15" s="167">
        <v>5</v>
      </c>
      <c r="AB15" s="251">
        <v>5</v>
      </c>
      <c r="AC15" s="305">
        <v>5</v>
      </c>
      <c r="AD15" s="170">
        <v>5</v>
      </c>
      <c r="AE15" s="171">
        <v>6</v>
      </c>
      <c r="AF15" s="258">
        <v>11</v>
      </c>
      <c r="AG15" s="258">
        <v>5</v>
      </c>
      <c r="AH15" s="29"/>
      <c r="AI15" s="173"/>
    </row>
    <row r="16" spans="1:35" ht="12.75">
      <c r="A16" s="248">
        <v>12</v>
      </c>
      <c r="B16" s="248" t="s">
        <v>102</v>
      </c>
      <c r="C16" s="171">
        <v>1</v>
      </c>
      <c r="D16" s="249">
        <f t="shared" si="0"/>
        <v>43</v>
      </c>
      <c r="E16" s="250">
        <v>3</v>
      </c>
      <c r="F16" s="251">
        <v>3</v>
      </c>
      <c r="G16" s="251">
        <v>3</v>
      </c>
      <c r="H16" s="252" t="s">
        <v>82</v>
      </c>
      <c r="I16" s="251">
        <v>1</v>
      </c>
      <c r="J16" s="251">
        <v>1</v>
      </c>
      <c r="K16" s="251">
        <v>1</v>
      </c>
      <c r="L16" s="252" t="s">
        <v>82</v>
      </c>
      <c r="M16" s="252" t="s">
        <v>82</v>
      </c>
      <c r="N16" s="253" t="s">
        <v>82</v>
      </c>
      <c r="O16" s="254">
        <v>1</v>
      </c>
      <c r="P16" s="255">
        <v>0</v>
      </c>
      <c r="Q16" s="256">
        <v>0</v>
      </c>
      <c r="R16" s="257" t="s">
        <v>82</v>
      </c>
      <c r="S16" s="138">
        <v>29</v>
      </c>
      <c r="T16" s="138">
        <v>28</v>
      </c>
      <c r="U16" s="258" t="s">
        <v>82</v>
      </c>
      <c r="V16" s="259"/>
      <c r="W16" s="260">
        <v>0</v>
      </c>
      <c r="X16" s="261"/>
      <c r="Y16" s="258"/>
      <c r="Z16" s="223">
        <v>5</v>
      </c>
      <c r="AA16" s="166">
        <v>5</v>
      </c>
      <c r="AB16" s="262">
        <v>5</v>
      </c>
      <c r="AC16" s="172">
        <v>5</v>
      </c>
      <c r="AD16" s="170">
        <v>5</v>
      </c>
      <c r="AE16" s="171">
        <v>1</v>
      </c>
      <c r="AF16" s="258">
        <v>1</v>
      </c>
      <c r="AG16" s="258">
        <v>5</v>
      </c>
      <c r="AH16" s="29"/>
      <c r="AI16" s="173"/>
    </row>
    <row r="17" spans="1:35" ht="12.75">
      <c r="A17" s="238">
        <v>13</v>
      </c>
      <c r="B17" s="238" t="s">
        <v>103</v>
      </c>
      <c r="C17" s="230">
        <v>29</v>
      </c>
      <c r="D17" s="279">
        <f t="shared" si="0"/>
        <v>44</v>
      </c>
      <c r="E17" s="236">
        <v>12</v>
      </c>
      <c r="F17" s="237">
        <v>6</v>
      </c>
      <c r="G17" s="237">
        <v>5</v>
      </c>
      <c r="H17" s="277" t="s">
        <v>82</v>
      </c>
      <c r="I17" s="237">
        <v>7</v>
      </c>
      <c r="J17" s="237">
        <v>7</v>
      </c>
      <c r="K17" s="237">
        <v>8</v>
      </c>
      <c r="L17" s="277" t="s">
        <v>82</v>
      </c>
      <c r="M17" s="277" t="s">
        <v>82</v>
      </c>
      <c r="N17" s="332" t="s">
        <v>82</v>
      </c>
      <c r="O17" s="132"/>
      <c r="P17" s="394" t="s">
        <v>82</v>
      </c>
      <c r="Q17" s="395" t="s">
        <v>82</v>
      </c>
      <c r="R17" s="228"/>
      <c r="S17" s="138">
        <v>25</v>
      </c>
      <c r="T17" s="239">
        <v>26</v>
      </c>
      <c r="U17" s="299">
        <v>4</v>
      </c>
      <c r="V17" s="92"/>
      <c r="W17" s="90">
        <v>0</v>
      </c>
      <c r="X17" s="24"/>
      <c r="Y17" s="25"/>
      <c r="Z17" s="223">
        <v>3</v>
      </c>
      <c r="AA17" s="167">
        <v>0</v>
      </c>
      <c r="AB17" s="237">
        <v>5</v>
      </c>
      <c r="AC17" s="242">
        <v>4</v>
      </c>
      <c r="AD17" s="170">
        <v>5</v>
      </c>
      <c r="AE17" s="171">
        <v>29</v>
      </c>
      <c r="AF17" s="25"/>
      <c r="AG17" s="25"/>
      <c r="AH17" s="29"/>
      <c r="AI17" s="173"/>
    </row>
    <row r="18" spans="1:35" ht="12.75">
      <c r="A18" s="248">
        <v>14</v>
      </c>
      <c r="B18" s="248" t="s">
        <v>104</v>
      </c>
      <c r="C18" s="172">
        <v>12</v>
      </c>
      <c r="D18" s="249">
        <f t="shared" si="0"/>
        <v>45</v>
      </c>
      <c r="E18" s="250">
        <v>9</v>
      </c>
      <c r="F18" s="251">
        <v>7</v>
      </c>
      <c r="G18" s="251">
        <v>6</v>
      </c>
      <c r="H18" s="252" t="s">
        <v>82</v>
      </c>
      <c r="I18" s="251">
        <v>5</v>
      </c>
      <c r="J18" s="251">
        <v>4</v>
      </c>
      <c r="K18" s="251">
        <v>2</v>
      </c>
      <c r="L18" s="252" t="s">
        <v>82</v>
      </c>
      <c r="M18" s="252" t="s">
        <v>82</v>
      </c>
      <c r="N18" s="253" t="s">
        <v>82</v>
      </c>
      <c r="O18" s="302"/>
      <c r="P18" s="255">
        <v>0</v>
      </c>
      <c r="Q18" s="256">
        <v>0</v>
      </c>
      <c r="R18" s="303">
        <v>8</v>
      </c>
      <c r="S18" s="138">
        <v>24</v>
      </c>
      <c r="T18" s="138">
        <v>26</v>
      </c>
      <c r="U18" s="304">
        <v>2</v>
      </c>
      <c r="V18" s="256">
        <v>5</v>
      </c>
      <c r="W18" s="260">
        <v>0</v>
      </c>
      <c r="X18" s="261"/>
      <c r="Y18" s="258"/>
      <c r="Z18" s="223">
        <v>5</v>
      </c>
      <c r="AA18" s="167">
        <v>5</v>
      </c>
      <c r="AB18" s="251">
        <v>5</v>
      </c>
      <c r="AC18" s="305">
        <v>5</v>
      </c>
      <c r="AD18" s="170">
        <v>5</v>
      </c>
      <c r="AE18" s="172">
        <v>12</v>
      </c>
      <c r="AF18" s="258">
        <v>6</v>
      </c>
      <c r="AG18" s="258">
        <v>5</v>
      </c>
      <c r="AH18" s="29"/>
      <c r="AI18" s="173"/>
    </row>
    <row r="19" spans="1:35" ht="12.75">
      <c r="A19" s="238">
        <v>15</v>
      </c>
      <c r="B19" s="238" t="s">
        <v>105</v>
      </c>
      <c r="C19" s="278">
        <v>22</v>
      </c>
      <c r="D19" s="279">
        <f t="shared" si="0"/>
        <v>46</v>
      </c>
      <c r="E19" s="236">
        <v>5</v>
      </c>
      <c r="F19" s="237">
        <v>5</v>
      </c>
      <c r="G19" s="237">
        <v>5</v>
      </c>
      <c r="H19" s="277" t="s">
        <v>82</v>
      </c>
      <c r="I19" s="237">
        <v>4</v>
      </c>
      <c r="J19" s="237">
        <v>2</v>
      </c>
      <c r="K19" s="237">
        <v>3</v>
      </c>
      <c r="L19" s="277" t="s">
        <v>82</v>
      </c>
      <c r="M19" s="277" t="s">
        <v>153</v>
      </c>
      <c r="N19" s="195" t="s">
        <v>82</v>
      </c>
      <c r="O19" s="132"/>
      <c r="P19" s="225">
        <v>0</v>
      </c>
      <c r="Q19" s="226">
        <v>0</v>
      </c>
      <c r="R19" s="337">
        <v>14</v>
      </c>
      <c r="S19" s="138">
        <v>21</v>
      </c>
      <c r="T19" s="137"/>
      <c r="U19" s="280">
        <v>4</v>
      </c>
      <c r="V19" s="338">
        <v>2</v>
      </c>
      <c r="W19" s="90">
        <v>0</v>
      </c>
      <c r="X19" s="27"/>
      <c r="Y19" s="27"/>
      <c r="Z19" s="223">
        <v>5</v>
      </c>
      <c r="AA19" s="166">
        <v>5</v>
      </c>
      <c r="AB19" s="237">
        <v>5</v>
      </c>
      <c r="AC19" s="242">
        <v>5</v>
      </c>
      <c r="AD19" s="170">
        <v>5</v>
      </c>
      <c r="AE19" s="172">
        <v>22</v>
      </c>
      <c r="AF19" s="25"/>
      <c r="AG19" s="25"/>
      <c r="AH19" s="29"/>
      <c r="AI19" s="173"/>
    </row>
    <row r="20" spans="1:35" ht="12.75">
      <c r="A20" s="248">
        <v>16</v>
      </c>
      <c r="B20" s="248" t="s">
        <v>106</v>
      </c>
      <c r="C20" s="172">
        <v>28</v>
      </c>
      <c r="D20" s="249">
        <f t="shared" si="0"/>
        <v>47</v>
      </c>
      <c r="E20" s="383">
        <v>19</v>
      </c>
      <c r="F20" s="252">
        <v>18</v>
      </c>
      <c r="G20" s="252">
        <v>15</v>
      </c>
      <c r="H20" s="370" t="s">
        <v>82</v>
      </c>
      <c r="I20" s="252">
        <v>14</v>
      </c>
      <c r="J20" s="252">
        <v>13</v>
      </c>
      <c r="K20" s="252">
        <v>15</v>
      </c>
      <c r="L20" s="370" t="s">
        <v>82</v>
      </c>
      <c r="M20" s="370" t="s">
        <v>82</v>
      </c>
      <c r="N20" s="253" t="s">
        <v>82</v>
      </c>
      <c r="O20" s="254"/>
      <c r="P20" s="400">
        <v>2</v>
      </c>
      <c r="Q20" s="256">
        <v>0</v>
      </c>
      <c r="R20" s="303">
        <v>12</v>
      </c>
      <c r="S20" s="138">
        <v>25</v>
      </c>
      <c r="T20" s="138">
        <v>24</v>
      </c>
      <c r="U20" s="304">
        <v>4</v>
      </c>
      <c r="V20" s="259">
        <v>10</v>
      </c>
      <c r="W20" s="260">
        <v>0</v>
      </c>
      <c r="X20" s="261"/>
      <c r="Y20" s="257"/>
      <c r="Z20" s="223">
        <v>5</v>
      </c>
      <c r="AA20" s="166">
        <v>5</v>
      </c>
      <c r="AB20" s="251">
        <v>5</v>
      </c>
      <c r="AC20" s="305">
        <v>5</v>
      </c>
      <c r="AD20" s="170"/>
      <c r="AE20" s="172">
        <v>28</v>
      </c>
      <c r="AF20" s="258">
        <v>19</v>
      </c>
      <c r="AG20" s="258">
        <v>5</v>
      </c>
      <c r="AH20" s="29"/>
      <c r="AI20" s="173"/>
    </row>
    <row r="21" spans="1:35" ht="12.75">
      <c r="A21" s="141">
        <v>17</v>
      </c>
      <c r="B21" s="141" t="s">
        <v>107</v>
      </c>
      <c r="C21" s="235">
        <v>31</v>
      </c>
      <c r="D21" s="165">
        <f t="shared" si="0"/>
        <v>48</v>
      </c>
      <c r="E21" s="40"/>
      <c r="F21" s="4"/>
      <c r="G21" s="4"/>
      <c r="H21" s="373" t="s">
        <v>47</v>
      </c>
      <c r="I21" s="4"/>
      <c r="J21" s="4"/>
      <c r="K21" s="4"/>
      <c r="L21" s="139" t="s">
        <v>54</v>
      </c>
      <c r="M21" s="139" t="s">
        <v>80</v>
      </c>
      <c r="N21" s="139" t="s">
        <v>84</v>
      </c>
      <c r="O21" s="132"/>
      <c r="P21" s="139" t="s">
        <v>83</v>
      </c>
      <c r="Q21" s="139" t="s">
        <v>85</v>
      </c>
      <c r="R21" s="228"/>
      <c r="S21" s="138">
        <v>24</v>
      </c>
      <c r="T21" s="137"/>
      <c r="U21" s="134"/>
      <c r="V21" s="91"/>
      <c r="W21" s="90">
        <v>0</v>
      </c>
      <c r="X21" s="24"/>
      <c r="Y21" s="27"/>
      <c r="Z21" s="223">
        <v>3</v>
      </c>
      <c r="AA21" s="166">
        <v>4</v>
      </c>
      <c r="AB21" s="306">
        <v>3</v>
      </c>
      <c r="AC21" s="530">
        <v>0</v>
      </c>
      <c r="AD21" s="170"/>
      <c r="AE21" s="171">
        <v>31</v>
      </c>
      <c r="AF21" s="25"/>
      <c r="AG21" s="25"/>
      <c r="AH21" s="29"/>
      <c r="AI21" s="173"/>
    </row>
    <row r="22" spans="1:35" ht="12.75">
      <c r="A22" s="248">
        <v>18</v>
      </c>
      <c r="B22" s="248" t="s">
        <v>108</v>
      </c>
      <c r="C22" s="171">
        <v>19</v>
      </c>
      <c r="D22" s="249">
        <f t="shared" si="0"/>
        <v>49</v>
      </c>
      <c r="E22" s="383">
        <v>27</v>
      </c>
      <c r="F22" s="252">
        <v>26</v>
      </c>
      <c r="G22" s="252">
        <v>26</v>
      </c>
      <c r="H22" s="370" t="s">
        <v>155</v>
      </c>
      <c r="I22" s="252">
        <v>26</v>
      </c>
      <c r="J22" s="252">
        <v>26</v>
      </c>
      <c r="K22" s="252">
        <v>26</v>
      </c>
      <c r="L22" s="252" t="s">
        <v>82</v>
      </c>
      <c r="M22" s="252" t="s">
        <v>82</v>
      </c>
      <c r="N22" s="253" t="s">
        <v>82</v>
      </c>
      <c r="O22" s="302"/>
      <c r="P22" s="255">
        <v>0</v>
      </c>
      <c r="Q22" s="256">
        <v>0</v>
      </c>
      <c r="R22" s="257" t="s">
        <v>82</v>
      </c>
      <c r="S22" s="138">
        <v>24</v>
      </c>
      <c r="T22" s="138">
        <f>30*1.3</f>
        <v>39</v>
      </c>
      <c r="U22" s="304" t="s">
        <v>82</v>
      </c>
      <c r="V22" s="259" t="s">
        <v>82</v>
      </c>
      <c r="W22" s="260">
        <v>0</v>
      </c>
      <c r="X22" s="376"/>
      <c r="Y22" s="376"/>
      <c r="Z22" s="223">
        <v>5</v>
      </c>
      <c r="AA22" s="166">
        <v>4</v>
      </c>
      <c r="AB22" s="251">
        <v>3</v>
      </c>
      <c r="AC22" s="305">
        <v>5</v>
      </c>
      <c r="AD22" s="170">
        <v>5</v>
      </c>
      <c r="AE22" s="171">
        <v>19</v>
      </c>
      <c r="AF22" s="258">
        <v>16</v>
      </c>
      <c r="AG22" s="258">
        <v>5</v>
      </c>
      <c r="AH22" s="29"/>
      <c r="AI22" s="173"/>
    </row>
    <row r="23" spans="1:35" ht="12.75">
      <c r="A23" s="248">
        <v>19</v>
      </c>
      <c r="B23" s="248" t="s">
        <v>109</v>
      </c>
      <c r="C23" s="171">
        <v>7</v>
      </c>
      <c r="D23" s="249">
        <f t="shared" si="0"/>
        <v>50</v>
      </c>
      <c r="E23" s="383">
        <v>19</v>
      </c>
      <c r="F23" s="251">
        <v>20</v>
      </c>
      <c r="G23" s="251">
        <v>20</v>
      </c>
      <c r="H23" s="252" t="s">
        <v>82</v>
      </c>
      <c r="I23" s="251">
        <v>21</v>
      </c>
      <c r="J23" s="251">
        <v>19</v>
      </c>
      <c r="K23" s="251">
        <v>23</v>
      </c>
      <c r="L23" s="252" t="s">
        <v>82</v>
      </c>
      <c r="M23" s="252" t="s">
        <v>82</v>
      </c>
      <c r="N23" s="253" t="s">
        <v>82</v>
      </c>
      <c r="O23" s="302"/>
      <c r="P23" s="255">
        <v>0</v>
      </c>
      <c r="Q23" s="256">
        <v>0</v>
      </c>
      <c r="R23" s="303" t="s">
        <v>82</v>
      </c>
      <c r="S23" s="138">
        <v>29</v>
      </c>
      <c r="T23" s="138">
        <f>30*1.3</f>
        <v>39</v>
      </c>
      <c r="U23" s="304">
        <v>2</v>
      </c>
      <c r="V23" s="259">
        <v>14</v>
      </c>
      <c r="W23" s="260">
        <v>0</v>
      </c>
      <c r="X23" s="261"/>
      <c r="Y23" s="258"/>
      <c r="Z23" s="223">
        <v>5</v>
      </c>
      <c r="AA23" s="166">
        <v>5</v>
      </c>
      <c r="AB23" s="251">
        <v>5</v>
      </c>
      <c r="AC23" s="305">
        <v>5</v>
      </c>
      <c r="AD23" s="170">
        <v>5</v>
      </c>
      <c r="AE23" s="171">
        <v>7</v>
      </c>
      <c r="AF23" s="258">
        <v>15</v>
      </c>
      <c r="AG23" s="258">
        <v>5</v>
      </c>
      <c r="AH23" s="40"/>
      <c r="AI23" s="173"/>
    </row>
    <row r="24" spans="1:35" ht="12.75">
      <c r="A24" s="248">
        <v>20</v>
      </c>
      <c r="B24" s="248" t="s">
        <v>110</v>
      </c>
      <c r="C24" s="171">
        <v>9</v>
      </c>
      <c r="D24" s="249">
        <f t="shared" si="0"/>
        <v>51</v>
      </c>
      <c r="E24" s="250">
        <v>4</v>
      </c>
      <c r="F24" s="251">
        <v>4</v>
      </c>
      <c r="G24" s="251">
        <v>4</v>
      </c>
      <c r="H24" s="252" t="s">
        <v>82</v>
      </c>
      <c r="I24" s="252">
        <v>16</v>
      </c>
      <c r="J24" s="252">
        <v>14</v>
      </c>
      <c r="K24" s="252">
        <v>16</v>
      </c>
      <c r="L24" s="252" t="s">
        <v>82</v>
      </c>
      <c r="M24" s="252" t="s">
        <v>82</v>
      </c>
      <c r="N24" s="253" t="s">
        <v>82</v>
      </c>
      <c r="O24" s="302"/>
      <c r="P24" s="255">
        <v>0</v>
      </c>
      <c r="Q24" s="256">
        <v>0</v>
      </c>
      <c r="R24" s="257" t="s">
        <v>82</v>
      </c>
      <c r="S24" s="138">
        <v>33</v>
      </c>
      <c r="T24" s="138">
        <v>28</v>
      </c>
      <c r="U24" s="304">
        <v>0</v>
      </c>
      <c r="V24" s="259" t="s">
        <v>82</v>
      </c>
      <c r="W24" s="260">
        <v>0</v>
      </c>
      <c r="X24" s="261"/>
      <c r="Y24" s="258"/>
      <c r="Z24" s="223">
        <v>5</v>
      </c>
      <c r="AA24" s="166">
        <v>5</v>
      </c>
      <c r="AB24" s="251">
        <v>5</v>
      </c>
      <c r="AC24" s="305">
        <v>5</v>
      </c>
      <c r="AD24" s="170">
        <v>5</v>
      </c>
      <c r="AE24" s="171">
        <v>9</v>
      </c>
      <c r="AF24" s="258">
        <v>4</v>
      </c>
      <c r="AG24" s="258">
        <v>5</v>
      </c>
      <c r="AH24" s="29"/>
      <c r="AI24" s="173"/>
    </row>
    <row r="25" spans="1:35" ht="12.75">
      <c r="A25" s="248">
        <v>21</v>
      </c>
      <c r="B25" s="248" t="s">
        <v>111</v>
      </c>
      <c r="C25" s="171">
        <v>3</v>
      </c>
      <c r="D25" s="249">
        <f t="shared" si="0"/>
        <v>52</v>
      </c>
      <c r="E25" s="250">
        <v>10</v>
      </c>
      <c r="F25" s="251">
        <v>12</v>
      </c>
      <c r="G25" s="251">
        <v>9</v>
      </c>
      <c r="H25" s="252" t="s">
        <v>82</v>
      </c>
      <c r="I25" s="252">
        <v>12</v>
      </c>
      <c r="J25" s="252">
        <v>11</v>
      </c>
      <c r="K25" s="252">
        <v>13</v>
      </c>
      <c r="L25" s="252" t="s">
        <v>82</v>
      </c>
      <c r="M25" s="252" t="s">
        <v>82</v>
      </c>
      <c r="N25" s="253" t="s">
        <v>82</v>
      </c>
      <c r="O25" s="302"/>
      <c r="P25" s="255">
        <v>0</v>
      </c>
      <c r="Q25" s="256">
        <v>0</v>
      </c>
      <c r="R25" s="257" t="s">
        <v>82</v>
      </c>
      <c r="S25" s="138">
        <v>32</v>
      </c>
      <c r="T25" s="138">
        <v>29</v>
      </c>
      <c r="U25" s="258" t="s">
        <v>82</v>
      </c>
      <c r="V25" s="259"/>
      <c r="W25" s="374">
        <v>0</v>
      </c>
      <c r="X25" s="261"/>
      <c r="Y25" s="258"/>
      <c r="Z25" s="223">
        <v>5</v>
      </c>
      <c r="AA25" s="166">
        <v>5</v>
      </c>
      <c r="AB25" s="251">
        <v>5</v>
      </c>
      <c r="AC25" s="305">
        <v>5</v>
      </c>
      <c r="AD25" s="170">
        <v>5</v>
      </c>
      <c r="AE25" s="171">
        <v>3</v>
      </c>
      <c r="AF25" s="258">
        <v>8</v>
      </c>
      <c r="AG25" s="258">
        <v>5</v>
      </c>
      <c r="AH25" s="29"/>
      <c r="AI25" s="173"/>
    </row>
    <row r="26" spans="1:35" ht="12.75">
      <c r="A26" s="248">
        <v>22</v>
      </c>
      <c r="B26" s="248" t="s">
        <v>112</v>
      </c>
      <c r="C26" s="172">
        <v>17</v>
      </c>
      <c r="D26" s="249">
        <f t="shared" si="0"/>
        <v>53</v>
      </c>
      <c r="E26" s="250">
        <v>11</v>
      </c>
      <c r="F26" s="251">
        <v>16</v>
      </c>
      <c r="G26" s="251">
        <v>19</v>
      </c>
      <c r="H26" s="370" t="s">
        <v>82</v>
      </c>
      <c r="I26" s="251">
        <v>19</v>
      </c>
      <c r="J26" s="252">
        <v>15</v>
      </c>
      <c r="K26" s="251">
        <v>20</v>
      </c>
      <c r="L26" s="370" t="s">
        <v>82</v>
      </c>
      <c r="M26" s="370" t="s">
        <v>82</v>
      </c>
      <c r="N26" s="370" t="s">
        <v>82</v>
      </c>
      <c r="O26" s="254"/>
      <c r="P26" s="370" t="s">
        <v>82</v>
      </c>
      <c r="Q26" s="370" t="s">
        <v>82</v>
      </c>
      <c r="R26" s="303">
        <v>8</v>
      </c>
      <c r="S26" s="138">
        <v>25</v>
      </c>
      <c r="T26" s="138">
        <f>27*1.3</f>
        <v>35.1</v>
      </c>
      <c r="U26" s="304">
        <v>1</v>
      </c>
      <c r="V26" s="259">
        <v>8</v>
      </c>
      <c r="W26" s="374">
        <v>0</v>
      </c>
      <c r="X26" s="261"/>
      <c r="Y26" s="257"/>
      <c r="Z26" s="223">
        <v>5</v>
      </c>
      <c r="AA26" s="166">
        <v>5</v>
      </c>
      <c r="AB26" s="251">
        <v>5</v>
      </c>
      <c r="AC26" s="305">
        <v>5</v>
      </c>
      <c r="AD26" s="170">
        <v>5</v>
      </c>
      <c r="AE26" s="172">
        <v>17</v>
      </c>
      <c r="AF26" s="258">
        <v>12</v>
      </c>
      <c r="AG26" s="258">
        <v>5</v>
      </c>
      <c r="AH26" s="29"/>
      <c r="AI26" s="173"/>
    </row>
    <row r="27" spans="1:35" ht="12.75">
      <c r="A27" s="307">
        <v>23</v>
      </c>
      <c r="B27" s="307" t="s">
        <v>113</v>
      </c>
      <c r="C27" s="308">
        <v>4</v>
      </c>
      <c r="D27" s="309">
        <f t="shared" si="0"/>
        <v>54</v>
      </c>
      <c r="E27" s="310"/>
      <c r="F27" s="311"/>
      <c r="G27" s="311"/>
      <c r="H27" s="312" t="s">
        <v>82</v>
      </c>
      <c r="I27" s="311"/>
      <c r="J27" s="311"/>
      <c r="K27" s="311"/>
      <c r="L27" s="312" t="s">
        <v>82</v>
      </c>
      <c r="M27" s="312" t="s">
        <v>82</v>
      </c>
      <c r="N27" s="313" t="s">
        <v>82</v>
      </c>
      <c r="O27" s="314"/>
      <c r="P27" s="315">
        <v>0</v>
      </c>
      <c r="Q27" s="316">
        <v>0</v>
      </c>
      <c r="R27" s="317" t="s">
        <v>82</v>
      </c>
      <c r="S27" s="318">
        <v>28</v>
      </c>
      <c r="T27" s="319"/>
      <c r="U27" s="320"/>
      <c r="V27" s="321"/>
      <c r="W27" s="322">
        <v>0</v>
      </c>
      <c r="X27" s="323"/>
      <c r="Y27" s="317"/>
      <c r="Z27" s="324">
        <v>5</v>
      </c>
      <c r="AA27" s="325">
        <v>5</v>
      </c>
      <c r="AB27" s="326">
        <v>3</v>
      </c>
      <c r="AC27" s="327"/>
      <c r="AD27" s="328">
        <v>5</v>
      </c>
      <c r="AE27" s="308">
        <v>4</v>
      </c>
      <c r="AF27" s="329"/>
      <c r="AG27" s="329"/>
      <c r="AH27" s="330"/>
      <c r="AI27" s="331"/>
    </row>
    <row r="28" spans="1:35" ht="12.75">
      <c r="A28" s="248">
        <v>24</v>
      </c>
      <c r="B28" s="248" t="s">
        <v>114</v>
      </c>
      <c r="C28" s="171">
        <v>10</v>
      </c>
      <c r="D28" s="249">
        <f t="shared" si="0"/>
        <v>55</v>
      </c>
      <c r="E28" s="250">
        <v>24</v>
      </c>
      <c r="F28" s="251">
        <v>24</v>
      </c>
      <c r="G28" s="251">
        <v>21</v>
      </c>
      <c r="H28" s="252" t="s">
        <v>82</v>
      </c>
      <c r="I28" s="251">
        <v>20</v>
      </c>
      <c r="J28" s="251">
        <v>22</v>
      </c>
      <c r="K28" s="251">
        <v>19</v>
      </c>
      <c r="L28" s="252" t="s">
        <v>82</v>
      </c>
      <c r="M28" s="252" t="s">
        <v>82</v>
      </c>
      <c r="N28" s="253" t="s">
        <v>82</v>
      </c>
      <c r="O28" s="302"/>
      <c r="P28" s="255">
        <v>0</v>
      </c>
      <c r="Q28" s="256">
        <v>0</v>
      </c>
      <c r="R28" s="303" t="s">
        <v>82</v>
      </c>
      <c r="S28" s="138">
        <v>26</v>
      </c>
      <c r="T28" s="138">
        <v>25</v>
      </c>
      <c r="U28" s="304">
        <v>0</v>
      </c>
      <c r="V28" s="259" t="s">
        <v>82</v>
      </c>
      <c r="W28" s="260">
        <v>0</v>
      </c>
      <c r="X28" s="261"/>
      <c r="Y28" s="376"/>
      <c r="Z28" s="223">
        <v>4</v>
      </c>
      <c r="AA28" s="167">
        <v>5</v>
      </c>
      <c r="AB28" s="251">
        <v>5</v>
      </c>
      <c r="AC28" s="305">
        <v>5</v>
      </c>
      <c r="AD28" s="170">
        <v>5</v>
      </c>
      <c r="AE28" s="171">
        <v>10</v>
      </c>
      <c r="AF28" s="258">
        <v>9</v>
      </c>
      <c r="AG28" s="258">
        <v>5</v>
      </c>
      <c r="AH28" s="29"/>
      <c r="AI28" s="173"/>
    </row>
    <row r="29" spans="1:35" ht="12.75">
      <c r="A29" s="248">
        <v>25</v>
      </c>
      <c r="B29" s="248" t="s">
        <v>115</v>
      </c>
      <c r="C29" s="171">
        <v>27</v>
      </c>
      <c r="D29" s="249">
        <f t="shared" si="0"/>
        <v>56</v>
      </c>
      <c r="E29" s="383">
        <v>17</v>
      </c>
      <c r="F29" s="252">
        <v>15</v>
      </c>
      <c r="G29" s="252">
        <v>13</v>
      </c>
      <c r="H29" s="370" t="s">
        <v>82</v>
      </c>
      <c r="I29" s="252">
        <v>10</v>
      </c>
      <c r="J29" s="252">
        <v>10</v>
      </c>
      <c r="K29" s="252">
        <v>11</v>
      </c>
      <c r="L29" s="370" t="s">
        <v>82</v>
      </c>
      <c r="M29" s="370" t="s">
        <v>82</v>
      </c>
      <c r="N29" s="370" t="s">
        <v>82</v>
      </c>
      <c r="O29" s="302"/>
      <c r="P29" s="370" t="s">
        <v>82</v>
      </c>
      <c r="Q29" s="370" t="s">
        <v>82</v>
      </c>
      <c r="R29" s="303" t="s">
        <v>82</v>
      </c>
      <c r="S29" s="138">
        <v>24</v>
      </c>
      <c r="T29" s="138">
        <f>29*1.69</f>
        <v>49.01</v>
      </c>
      <c r="U29" s="304">
        <v>5</v>
      </c>
      <c r="V29" s="303" t="s">
        <v>82</v>
      </c>
      <c r="W29" s="260">
        <v>0</v>
      </c>
      <c r="X29" s="261"/>
      <c r="Y29" s="372"/>
      <c r="Z29" s="223">
        <v>5</v>
      </c>
      <c r="AA29" s="167">
        <v>5</v>
      </c>
      <c r="AB29" s="251">
        <v>4</v>
      </c>
      <c r="AC29" s="305">
        <v>5</v>
      </c>
      <c r="AD29" s="170">
        <v>5</v>
      </c>
      <c r="AE29" s="171">
        <v>27</v>
      </c>
      <c r="AF29" s="258">
        <v>13</v>
      </c>
      <c r="AG29" s="258">
        <v>5</v>
      </c>
      <c r="AH29" s="40"/>
      <c r="AI29" s="173"/>
    </row>
    <row r="30" spans="1:35" ht="12.75">
      <c r="A30" s="248">
        <v>26</v>
      </c>
      <c r="B30" s="248" t="s">
        <v>116</v>
      </c>
      <c r="C30" s="171">
        <v>23</v>
      </c>
      <c r="D30" s="249">
        <f t="shared" si="0"/>
        <v>57</v>
      </c>
      <c r="E30" s="383">
        <v>22</v>
      </c>
      <c r="F30" s="252">
        <v>23</v>
      </c>
      <c r="G30" s="252">
        <v>23</v>
      </c>
      <c r="H30" s="370" t="s">
        <v>82</v>
      </c>
      <c r="I30" s="252">
        <v>23</v>
      </c>
      <c r="J30" s="251">
        <v>21</v>
      </c>
      <c r="K30" s="251">
        <v>21</v>
      </c>
      <c r="L30" s="370" t="s">
        <v>82</v>
      </c>
      <c r="M30" s="370" t="s">
        <v>82</v>
      </c>
      <c r="N30" s="253" t="s">
        <v>82</v>
      </c>
      <c r="O30" s="254"/>
      <c r="P30" s="370" t="s">
        <v>82</v>
      </c>
      <c r="Q30" s="256">
        <v>0</v>
      </c>
      <c r="R30" s="303">
        <v>12</v>
      </c>
      <c r="S30" s="138">
        <v>24</v>
      </c>
      <c r="T30" s="138">
        <v>26</v>
      </c>
      <c r="U30" s="304">
        <v>1</v>
      </c>
      <c r="V30" s="259">
        <v>12</v>
      </c>
      <c r="W30" s="260">
        <v>0</v>
      </c>
      <c r="X30" s="261"/>
      <c r="Y30" s="372"/>
      <c r="Z30" s="223">
        <v>5</v>
      </c>
      <c r="AA30" s="167">
        <v>5</v>
      </c>
      <c r="AB30" s="251">
        <v>4</v>
      </c>
      <c r="AC30" s="305">
        <v>5</v>
      </c>
      <c r="AD30" s="170">
        <v>4</v>
      </c>
      <c r="AE30" s="171">
        <v>23</v>
      </c>
      <c r="AF30" s="258">
        <v>14</v>
      </c>
      <c r="AG30" s="258">
        <v>5</v>
      </c>
      <c r="AH30" s="40"/>
      <c r="AI30" s="173"/>
    </row>
    <row r="31" spans="1:35" ht="12.75">
      <c r="A31" s="141">
        <v>27</v>
      </c>
      <c r="B31" s="141" t="s">
        <v>117</v>
      </c>
      <c r="C31" s="234">
        <v>30</v>
      </c>
      <c r="D31" s="165">
        <f t="shared" si="0"/>
        <v>58</v>
      </c>
      <c r="E31" s="336">
        <v>23</v>
      </c>
      <c r="F31" s="194">
        <v>22</v>
      </c>
      <c r="G31" s="194">
        <v>22</v>
      </c>
      <c r="H31" s="277" t="s">
        <v>82</v>
      </c>
      <c r="I31" s="194">
        <v>22</v>
      </c>
      <c r="J31" s="194">
        <v>16</v>
      </c>
      <c r="K31" s="194">
        <v>22</v>
      </c>
      <c r="L31" s="277" t="s">
        <v>82</v>
      </c>
      <c r="M31" s="194" t="s">
        <v>82</v>
      </c>
      <c r="N31" s="195" t="s">
        <v>82</v>
      </c>
      <c r="O31" s="55"/>
      <c r="P31" s="225">
        <v>0</v>
      </c>
      <c r="Q31" s="393" t="s">
        <v>85</v>
      </c>
      <c r="R31" s="337">
        <v>13</v>
      </c>
      <c r="S31" s="138">
        <v>25</v>
      </c>
      <c r="T31" s="239" t="s">
        <v>87</v>
      </c>
      <c r="U31" s="280">
        <v>3</v>
      </c>
      <c r="V31" s="338">
        <v>13</v>
      </c>
      <c r="W31" s="90">
        <v>0</v>
      </c>
      <c r="X31" s="24"/>
      <c r="Y31" s="30"/>
      <c r="Z31" s="223">
        <v>3</v>
      </c>
      <c r="AA31" s="167">
        <v>1</v>
      </c>
      <c r="AB31" s="306">
        <v>3</v>
      </c>
      <c r="AC31" s="242">
        <v>4</v>
      </c>
      <c r="AD31" s="170">
        <v>5</v>
      </c>
      <c r="AE31" s="172">
        <v>30</v>
      </c>
      <c r="AF31" s="25"/>
      <c r="AG31" s="25"/>
      <c r="AH31" s="29"/>
      <c r="AI31" s="173"/>
    </row>
    <row r="32" spans="1:35" ht="12.75">
      <c r="A32" s="248">
        <v>28</v>
      </c>
      <c r="B32" s="248" t="s">
        <v>118</v>
      </c>
      <c r="C32" s="171">
        <v>26</v>
      </c>
      <c r="D32" s="249">
        <f t="shared" si="0"/>
        <v>59</v>
      </c>
      <c r="E32" s="383">
        <v>26</v>
      </c>
      <c r="F32" s="252">
        <v>25</v>
      </c>
      <c r="G32" s="252">
        <v>25</v>
      </c>
      <c r="H32" s="370" t="s">
        <v>82</v>
      </c>
      <c r="I32" s="252">
        <v>25</v>
      </c>
      <c r="J32" s="252">
        <v>25</v>
      </c>
      <c r="K32" s="252">
        <v>25</v>
      </c>
      <c r="L32" s="370" t="s">
        <v>82</v>
      </c>
      <c r="M32" s="370" t="s">
        <v>82</v>
      </c>
      <c r="N32" s="370" t="s">
        <v>82</v>
      </c>
      <c r="O32" s="302"/>
      <c r="P32" s="370" t="s">
        <v>82</v>
      </c>
      <c r="Q32" s="370" t="s">
        <v>82</v>
      </c>
      <c r="R32" s="303" t="s">
        <v>82</v>
      </c>
      <c r="S32" s="138">
        <v>25</v>
      </c>
      <c r="T32" s="138">
        <f>1.3*24</f>
        <v>31.200000000000003</v>
      </c>
      <c r="U32" s="304" t="s">
        <v>82</v>
      </c>
      <c r="V32" s="259" t="s">
        <v>82</v>
      </c>
      <c r="W32" s="260">
        <v>0</v>
      </c>
      <c r="X32" s="261"/>
      <c r="Y32" s="372"/>
      <c r="Z32" s="223">
        <v>5</v>
      </c>
      <c r="AA32" s="167">
        <v>5</v>
      </c>
      <c r="AB32" s="251">
        <v>4</v>
      </c>
      <c r="AC32" s="305">
        <v>5</v>
      </c>
      <c r="AD32" s="170">
        <v>4</v>
      </c>
      <c r="AE32" s="171">
        <v>26</v>
      </c>
      <c r="AF32" s="258">
        <v>17</v>
      </c>
      <c r="AG32" s="258">
        <v>5</v>
      </c>
      <c r="AH32" s="29"/>
      <c r="AI32" s="173"/>
    </row>
    <row r="33" spans="1:35" ht="12.75">
      <c r="A33" s="205">
        <v>29</v>
      </c>
      <c r="B33" s="141" t="s">
        <v>119</v>
      </c>
      <c r="C33" s="231">
        <v>5</v>
      </c>
      <c r="D33" s="165">
        <f t="shared" si="0"/>
        <v>60</v>
      </c>
      <c r="E33" s="236">
        <v>2</v>
      </c>
      <c r="F33" s="237">
        <v>2</v>
      </c>
      <c r="G33" s="237">
        <v>2</v>
      </c>
      <c r="H33" s="194" t="s">
        <v>82</v>
      </c>
      <c r="I33" s="237">
        <v>6</v>
      </c>
      <c r="J33" s="301">
        <v>30</v>
      </c>
      <c r="K33" s="237">
        <v>6</v>
      </c>
      <c r="L33" s="194" t="s">
        <v>82</v>
      </c>
      <c r="M33" s="194" t="s">
        <v>82</v>
      </c>
      <c r="N33" s="195" t="s">
        <v>82</v>
      </c>
      <c r="O33" s="55"/>
      <c r="P33" s="225" t="s">
        <v>82</v>
      </c>
      <c r="Q33" s="226">
        <v>0</v>
      </c>
      <c r="R33" s="227" t="s">
        <v>82</v>
      </c>
      <c r="S33" s="138">
        <v>30</v>
      </c>
      <c r="T33" s="239">
        <f>19*1.3</f>
        <v>24.7</v>
      </c>
      <c r="U33" s="280">
        <v>2</v>
      </c>
      <c r="V33" s="338">
        <v>11</v>
      </c>
      <c r="W33" s="90">
        <v>0</v>
      </c>
      <c r="X33" s="24"/>
      <c r="Y33" s="30"/>
      <c r="Z33" s="223">
        <v>5</v>
      </c>
      <c r="AA33" s="167">
        <v>5</v>
      </c>
      <c r="AB33" s="237">
        <v>5</v>
      </c>
      <c r="AC33" s="242">
        <v>5</v>
      </c>
      <c r="AD33" s="170">
        <v>5</v>
      </c>
      <c r="AE33" s="171">
        <v>5</v>
      </c>
      <c r="AF33" s="25"/>
      <c r="AG33" s="25"/>
      <c r="AH33" s="29"/>
      <c r="AI33" s="173"/>
    </row>
    <row r="34" spans="1:35" ht="12.75">
      <c r="A34" s="409">
        <v>30</v>
      </c>
      <c r="B34" s="248" t="s">
        <v>120</v>
      </c>
      <c r="C34" s="171">
        <v>18</v>
      </c>
      <c r="D34" s="249">
        <f t="shared" si="0"/>
        <v>61</v>
      </c>
      <c r="E34" s="383">
        <v>15</v>
      </c>
      <c r="F34" s="252">
        <v>13</v>
      </c>
      <c r="G34" s="252">
        <v>11</v>
      </c>
      <c r="H34" s="252" t="s">
        <v>82</v>
      </c>
      <c r="I34" s="252">
        <v>9</v>
      </c>
      <c r="J34" s="252">
        <v>8</v>
      </c>
      <c r="K34" s="252">
        <v>9</v>
      </c>
      <c r="L34" s="252" t="s">
        <v>82</v>
      </c>
      <c r="M34" s="252" t="s">
        <v>82</v>
      </c>
      <c r="N34" s="253" t="s">
        <v>82</v>
      </c>
      <c r="O34" s="302"/>
      <c r="P34" s="255">
        <v>1</v>
      </c>
      <c r="Q34" s="256">
        <v>0</v>
      </c>
      <c r="R34" s="257" t="s">
        <v>82</v>
      </c>
      <c r="S34" s="138">
        <v>25</v>
      </c>
      <c r="T34" s="138">
        <v>25</v>
      </c>
      <c r="U34" s="304">
        <v>0</v>
      </c>
      <c r="V34" s="259" t="s">
        <v>82</v>
      </c>
      <c r="W34" s="260">
        <v>0</v>
      </c>
      <c r="X34" s="261"/>
      <c r="Y34" s="372"/>
      <c r="Z34" s="223">
        <v>4</v>
      </c>
      <c r="AA34" s="167">
        <v>3</v>
      </c>
      <c r="AB34" s="251">
        <v>5</v>
      </c>
      <c r="AC34" s="305">
        <v>5</v>
      </c>
      <c r="AD34" s="170">
        <v>5</v>
      </c>
      <c r="AE34" s="171">
        <v>18</v>
      </c>
      <c r="AF34" s="258">
        <v>21</v>
      </c>
      <c r="AG34" s="258">
        <v>5</v>
      </c>
      <c r="AH34" s="29"/>
      <c r="AI34" s="173"/>
    </row>
    <row r="35" spans="1:35" ht="13.5" thickBot="1">
      <c r="A35" s="368">
        <v>31</v>
      </c>
      <c r="B35" s="248" t="s">
        <v>121</v>
      </c>
      <c r="C35" s="171">
        <v>24</v>
      </c>
      <c r="D35" s="249">
        <f t="shared" si="0"/>
        <v>62</v>
      </c>
      <c r="E35" s="250">
        <v>14</v>
      </c>
      <c r="F35" s="251">
        <v>10</v>
      </c>
      <c r="G35" s="369">
        <v>10</v>
      </c>
      <c r="H35" s="370" t="s">
        <v>82</v>
      </c>
      <c r="I35" s="369">
        <v>8</v>
      </c>
      <c r="J35" s="369">
        <v>6</v>
      </c>
      <c r="K35" s="369">
        <v>6</v>
      </c>
      <c r="L35" s="370" t="s">
        <v>82</v>
      </c>
      <c r="M35" s="370" t="s">
        <v>82</v>
      </c>
      <c r="N35" s="370" t="s">
        <v>82</v>
      </c>
      <c r="O35" s="371"/>
      <c r="P35" s="370" t="s">
        <v>82</v>
      </c>
      <c r="Q35" s="370" t="s">
        <v>82</v>
      </c>
      <c r="R35" s="303" t="s">
        <v>82</v>
      </c>
      <c r="S35" s="138">
        <v>24</v>
      </c>
      <c r="T35" s="138">
        <v>25</v>
      </c>
      <c r="U35" s="304">
        <v>1</v>
      </c>
      <c r="V35" s="259">
        <v>6</v>
      </c>
      <c r="W35" s="260">
        <v>0</v>
      </c>
      <c r="X35" s="261"/>
      <c r="Y35" s="372"/>
      <c r="Z35" s="223">
        <v>4</v>
      </c>
      <c r="AA35" s="167">
        <v>3</v>
      </c>
      <c r="AB35" s="251">
        <v>5</v>
      </c>
      <c r="AC35" s="305">
        <v>5</v>
      </c>
      <c r="AD35" s="170">
        <v>5</v>
      </c>
      <c r="AE35" s="171">
        <v>24</v>
      </c>
      <c r="AF35" s="258">
        <v>7</v>
      </c>
      <c r="AG35" s="258">
        <v>5</v>
      </c>
      <c r="AH35" s="29"/>
      <c r="AI35" s="173"/>
    </row>
    <row r="36" spans="1:35" ht="13.5" thickTop="1">
      <c r="A36" s="414" t="s">
        <v>11</v>
      </c>
      <c r="B36" s="415"/>
      <c r="C36" s="104">
        <v>12</v>
      </c>
      <c r="D36" s="185"/>
      <c r="E36" s="186">
        <v>28</v>
      </c>
      <c r="F36" s="187">
        <v>27</v>
      </c>
      <c r="G36" s="187">
        <v>27</v>
      </c>
      <c r="H36" s="187">
        <v>0</v>
      </c>
      <c r="I36" s="187">
        <v>27</v>
      </c>
      <c r="J36" s="187">
        <v>27</v>
      </c>
      <c r="K36" s="187">
        <v>27</v>
      </c>
      <c r="L36" s="187">
        <v>0</v>
      </c>
      <c r="M36" s="187">
        <v>0</v>
      </c>
      <c r="N36" s="188">
        <v>0</v>
      </c>
      <c r="O36" s="189">
        <f>SUM(E36:N36)</f>
        <v>163</v>
      </c>
      <c r="P36" s="229"/>
      <c r="Q36" s="229">
        <v>0</v>
      </c>
      <c r="R36" s="189">
        <v>14</v>
      </c>
      <c r="S36" s="190"/>
      <c r="T36" s="191"/>
      <c r="U36" s="174">
        <v>2</v>
      </c>
      <c r="V36" s="175">
        <v>14</v>
      </c>
      <c r="W36" s="176">
        <v>0</v>
      </c>
      <c r="X36" s="177">
        <v>0</v>
      </c>
      <c r="Y36" s="178">
        <v>0</v>
      </c>
      <c r="Z36" s="168">
        <v>30</v>
      </c>
      <c r="AA36" s="168">
        <v>25</v>
      </c>
      <c r="AB36" s="178">
        <v>31</v>
      </c>
      <c r="AC36" s="178">
        <v>2</v>
      </c>
      <c r="AD36" s="179">
        <v>31</v>
      </c>
      <c r="AE36" s="179">
        <v>31</v>
      </c>
      <c r="AF36" s="178">
        <v>21</v>
      </c>
      <c r="AG36" s="178">
        <f>AF36</f>
        <v>21</v>
      </c>
      <c r="AH36" s="180">
        <v>0</v>
      </c>
      <c r="AI36" s="181"/>
    </row>
    <row r="37" spans="1:35" ht="13.5" thickBot="1">
      <c r="A37" s="416"/>
      <c r="B37" s="417"/>
      <c r="C37" s="164">
        <f>31-C36</f>
        <v>19</v>
      </c>
      <c r="D37" s="182">
        <v>31</v>
      </c>
      <c r="E37" s="183">
        <f>$D$37-E36</f>
        <v>3</v>
      </c>
      <c r="F37" s="184">
        <f aca="true" t="shared" si="1" ref="F37:M37">$D$37-F36</f>
        <v>4</v>
      </c>
      <c r="G37" s="184">
        <f t="shared" si="1"/>
        <v>4</v>
      </c>
      <c r="H37" s="184">
        <f t="shared" si="1"/>
        <v>31</v>
      </c>
      <c r="I37" s="184">
        <f t="shared" si="1"/>
        <v>4</v>
      </c>
      <c r="J37" s="184">
        <f t="shared" si="1"/>
        <v>4</v>
      </c>
      <c r="K37" s="184">
        <f t="shared" si="1"/>
        <v>4</v>
      </c>
      <c r="L37" s="184">
        <f t="shared" si="1"/>
        <v>31</v>
      </c>
      <c r="M37" s="184">
        <f t="shared" si="1"/>
        <v>31</v>
      </c>
      <c r="N37" s="192">
        <f>$D$37-N36</f>
        <v>31</v>
      </c>
      <c r="O37" s="193">
        <f>SUM(E37:N37)</f>
        <v>147</v>
      </c>
      <c r="P37" s="193"/>
      <c r="Q37" s="182">
        <f aca="true" t="shared" si="2" ref="Q37:AG37">$D$37-Q36</f>
        <v>31</v>
      </c>
      <c r="R37" s="182">
        <f t="shared" si="2"/>
        <v>17</v>
      </c>
      <c r="S37" s="183"/>
      <c r="T37" s="192"/>
      <c r="U37" s="182">
        <f t="shared" si="2"/>
        <v>29</v>
      </c>
      <c r="V37" s="182">
        <f t="shared" si="2"/>
        <v>17</v>
      </c>
      <c r="W37" s="182">
        <f t="shared" si="2"/>
        <v>31</v>
      </c>
      <c r="X37" s="183">
        <f t="shared" si="2"/>
        <v>31</v>
      </c>
      <c r="Y37" s="184">
        <f t="shared" si="2"/>
        <v>31</v>
      </c>
      <c r="Z37" s="169">
        <f>31-Z36</f>
        <v>1</v>
      </c>
      <c r="AA37" s="169">
        <f>31-AA36</f>
        <v>6</v>
      </c>
      <c r="AB37" s="184">
        <f t="shared" si="2"/>
        <v>0</v>
      </c>
      <c r="AC37" s="184">
        <f t="shared" si="2"/>
        <v>29</v>
      </c>
      <c r="AD37" s="184">
        <f t="shared" si="2"/>
        <v>0</v>
      </c>
      <c r="AE37" s="184">
        <f t="shared" si="2"/>
        <v>0</v>
      </c>
      <c r="AF37" s="184">
        <f t="shared" si="2"/>
        <v>10</v>
      </c>
      <c r="AG37" s="184">
        <f t="shared" si="2"/>
        <v>10</v>
      </c>
      <c r="AH37" s="169">
        <f>31-AH36</f>
        <v>31</v>
      </c>
      <c r="AI37" s="12"/>
    </row>
    <row r="38" spans="2:26" ht="13.5" thickTop="1">
      <c r="B38" s="2" t="s">
        <v>78</v>
      </c>
      <c r="C38" s="2"/>
      <c r="D38" s="2"/>
      <c r="E38" s="2"/>
      <c r="F38" s="2"/>
      <c r="G38" s="2"/>
      <c r="H38" s="2"/>
      <c r="I38" s="2"/>
      <c r="J38" s="2"/>
      <c r="K38" s="2"/>
      <c r="L38" s="2"/>
      <c r="M38" s="2"/>
      <c r="N38" s="2"/>
      <c r="O38" s="413"/>
      <c r="P38" s="413"/>
      <c r="Q38" s="413"/>
      <c r="R38" s="413"/>
      <c r="S38" s="135"/>
      <c r="T38" s="135"/>
      <c r="U38" s="422" t="s">
        <v>88</v>
      </c>
      <c r="V38" s="422"/>
      <c r="W38" s="422"/>
      <c r="X38" s="423"/>
      <c r="Y38" s="423"/>
      <c r="Z38" s="423"/>
    </row>
  </sheetData>
  <mergeCells count="24">
    <mergeCell ref="C2:E2"/>
    <mergeCell ref="C3:C4"/>
    <mergeCell ref="P3:P4"/>
    <mergeCell ref="AG3:AG4"/>
    <mergeCell ref="AF3:AF4"/>
    <mergeCell ref="X3:X4"/>
    <mergeCell ref="Y3:Y4"/>
    <mergeCell ref="AD3:AE3"/>
    <mergeCell ref="Z3:AC3"/>
    <mergeCell ref="E3:N3"/>
    <mergeCell ref="O3:O4"/>
    <mergeCell ref="R3:R4"/>
    <mergeCell ref="U3:V3"/>
    <mergeCell ref="S3:T3"/>
    <mergeCell ref="AH3:AI3"/>
    <mergeCell ref="B1:W1"/>
    <mergeCell ref="O38:R38"/>
    <mergeCell ref="A36:B37"/>
    <mergeCell ref="A3:A4"/>
    <mergeCell ref="B3:B4"/>
    <mergeCell ref="U38:Z38"/>
    <mergeCell ref="W3:W4"/>
    <mergeCell ref="Q3:Q4"/>
    <mergeCell ref="D3:D4"/>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7"/>
  <sheetViews>
    <sheetView workbookViewId="0" topLeftCell="A1">
      <selection activeCell="V34" sqref="V34"/>
    </sheetView>
  </sheetViews>
  <sheetFormatPr defaultColWidth="9.00390625" defaultRowHeight="12.75"/>
  <cols>
    <col min="1" max="1" width="3.625" style="0" customWidth="1"/>
    <col min="2" max="2" width="38.00390625" style="0" customWidth="1"/>
    <col min="3" max="3" width="2.875" style="0" customWidth="1"/>
    <col min="4" max="6" width="2.75390625" style="0" customWidth="1"/>
    <col min="7" max="9" width="3.00390625" style="0" customWidth="1"/>
    <col min="10" max="20" width="2.75390625" style="0" customWidth="1"/>
    <col min="21" max="21" width="3.375" style="95" customWidth="1"/>
    <col min="22" max="22" width="4.375" style="95" customWidth="1"/>
  </cols>
  <sheetData>
    <row r="1" spans="2:19" ht="15.75">
      <c r="B1" s="456" t="s">
        <v>124</v>
      </c>
      <c r="C1" s="456"/>
      <c r="D1" s="456"/>
      <c r="E1" s="456"/>
      <c r="F1" s="456"/>
      <c r="G1" s="456"/>
      <c r="H1" s="456"/>
      <c r="I1" s="456"/>
      <c r="J1" s="456"/>
      <c r="K1" s="456"/>
      <c r="L1" s="456"/>
      <c r="M1" s="457"/>
      <c r="N1" s="457"/>
      <c r="O1" s="457"/>
      <c r="P1" s="457"/>
      <c r="Q1" s="457"/>
      <c r="R1" s="457"/>
      <c r="S1" s="457"/>
    </row>
    <row r="2" ht="13.5" thickBot="1"/>
    <row r="3" spans="1:22" ht="14.25" customHeight="1" thickBot="1" thickTop="1">
      <c r="A3" s="447" t="s">
        <v>8</v>
      </c>
      <c r="B3" s="449" t="s">
        <v>122</v>
      </c>
      <c r="C3" s="454" t="s">
        <v>38</v>
      </c>
      <c r="D3" s="459" t="s">
        <v>52</v>
      </c>
      <c r="E3" s="459"/>
      <c r="F3" s="459"/>
      <c r="G3" s="459"/>
      <c r="H3" s="459"/>
      <c r="I3" s="459"/>
      <c r="J3" s="460"/>
      <c r="K3" s="463" t="s">
        <v>53</v>
      </c>
      <c r="L3" s="464"/>
      <c r="M3" s="464"/>
      <c r="N3" s="464"/>
      <c r="O3" s="464"/>
      <c r="P3" s="464"/>
      <c r="Q3" s="464"/>
      <c r="R3" s="464"/>
      <c r="S3" s="464"/>
      <c r="T3" s="464"/>
      <c r="U3" s="454" t="s">
        <v>39</v>
      </c>
      <c r="V3" s="461" t="s">
        <v>40</v>
      </c>
    </row>
    <row r="4" spans="1:22" ht="14.25" thickBot="1" thickTop="1">
      <c r="A4" s="448"/>
      <c r="B4" s="450"/>
      <c r="C4" s="455"/>
      <c r="D4" s="7">
        <v>25</v>
      </c>
      <c r="E4" s="7">
        <v>26</v>
      </c>
      <c r="F4" s="7">
        <v>27</v>
      </c>
      <c r="G4" s="7">
        <v>28</v>
      </c>
      <c r="H4" s="7">
        <v>29</v>
      </c>
      <c r="I4" s="7">
        <v>30</v>
      </c>
      <c r="J4" s="12">
        <v>31</v>
      </c>
      <c r="K4" s="18">
        <v>30</v>
      </c>
      <c r="L4" s="18">
        <v>31</v>
      </c>
      <c r="M4" s="18">
        <v>32</v>
      </c>
      <c r="N4" s="18">
        <v>33</v>
      </c>
      <c r="O4" s="18">
        <v>34</v>
      </c>
      <c r="P4" s="18">
        <v>35</v>
      </c>
      <c r="Q4" s="18">
        <v>37</v>
      </c>
      <c r="R4" s="18">
        <v>38</v>
      </c>
      <c r="S4" s="126">
        <v>39</v>
      </c>
      <c r="T4" s="126">
        <v>40</v>
      </c>
      <c r="U4" s="458"/>
      <c r="V4" s="462"/>
    </row>
    <row r="5" spans="1:22" ht="13.5" thickTop="1">
      <c r="A5" s="141">
        <v>1</v>
      </c>
      <c r="B5" s="141" t="s">
        <v>91</v>
      </c>
      <c r="C5" s="207">
        <v>3</v>
      </c>
      <c r="D5" s="100"/>
      <c r="E5" s="99"/>
      <c r="F5" s="99"/>
      <c r="G5" s="107"/>
      <c r="H5" s="107"/>
      <c r="I5" s="107"/>
      <c r="J5" s="108"/>
      <c r="K5" s="267">
        <v>17</v>
      </c>
      <c r="L5" s="281">
        <v>25</v>
      </c>
      <c r="M5" s="281">
        <v>22</v>
      </c>
      <c r="N5" s="281">
        <v>4</v>
      </c>
      <c r="O5" s="107" t="s">
        <v>20</v>
      </c>
      <c r="P5" s="107" t="s">
        <v>20</v>
      </c>
      <c r="Q5" s="107" t="s">
        <v>20</v>
      </c>
      <c r="R5" s="107" t="s">
        <v>20</v>
      </c>
      <c r="S5" s="107" t="s">
        <v>20</v>
      </c>
      <c r="T5" s="109" t="s">
        <v>20</v>
      </c>
      <c r="U5" s="270">
        <v>0</v>
      </c>
      <c r="V5" s="273">
        <f>U5+C5</f>
        <v>3</v>
      </c>
    </row>
    <row r="6" spans="1:22" ht="15.75">
      <c r="A6" s="141">
        <v>2</v>
      </c>
      <c r="B6" s="141" t="s">
        <v>92</v>
      </c>
      <c r="C6" s="37">
        <v>2</v>
      </c>
      <c r="D6" s="39"/>
      <c r="E6" s="11"/>
      <c r="F6" s="11"/>
      <c r="G6" s="4"/>
      <c r="H6" s="4"/>
      <c r="I6" s="4"/>
      <c r="J6" s="42"/>
      <c r="K6" s="268">
        <v>18</v>
      </c>
      <c r="L6" s="282">
        <v>16</v>
      </c>
      <c r="M6" s="282">
        <v>11</v>
      </c>
      <c r="N6" s="282">
        <v>5</v>
      </c>
      <c r="O6" s="4" t="s">
        <v>20</v>
      </c>
      <c r="P6" s="4" t="s">
        <v>20</v>
      </c>
      <c r="Q6" s="4" t="s">
        <v>20</v>
      </c>
      <c r="R6" s="4" t="s">
        <v>20</v>
      </c>
      <c r="S6" s="4" t="s">
        <v>20</v>
      </c>
      <c r="T6" s="5" t="s">
        <v>20</v>
      </c>
      <c r="U6" s="236">
        <v>0</v>
      </c>
      <c r="V6" s="274">
        <f aca="true" t="shared" si="0" ref="V6:V35">U6+C6</f>
        <v>2</v>
      </c>
    </row>
    <row r="7" spans="1:22" ht="12.75">
      <c r="A7" s="141">
        <v>3</v>
      </c>
      <c r="B7" s="141" t="s">
        <v>93</v>
      </c>
      <c r="C7" s="53">
        <v>0</v>
      </c>
      <c r="D7" s="41"/>
      <c r="E7" s="11"/>
      <c r="F7" s="11"/>
      <c r="G7" s="4"/>
      <c r="H7" s="4"/>
      <c r="I7" s="4"/>
      <c r="J7" s="42"/>
      <c r="K7" s="268">
        <v>14</v>
      </c>
      <c r="L7" s="282" t="s">
        <v>23</v>
      </c>
      <c r="M7" s="282" t="s">
        <v>23</v>
      </c>
      <c r="N7" s="282">
        <v>10</v>
      </c>
      <c r="O7" s="4"/>
      <c r="P7" s="4"/>
      <c r="Q7" s="4"/>
      <c r="R7" s="4"/>
      <c r="S7" s="4"/>
      <c r="T7" s="5"/>
      <c r="U7" s="271">
        <v>2</v>
      </c>
      <c r="V7" s="274">
        <f t="shared" si="0"/>
        <v>2</v>
      </c>
    </row>
    <row r="8" spans="1:22" ht="12.75">
      <c r="A8" s="141">
        <v>4</v>
      </c>
      <c r="B8" s="141" t="s">
        <v>94</v>
      </c>
      <c r="C8" s="37">
        <v>1</v>
      </c>
      <c r="D8" s="41"/>
      <c r="E8" s="11"/>
      <c r="F8" s="11"/>
      <c r="G8" s="4"/>
      <c r="H8" s="4"/>
      <c r="I8" s="4"/>
      <c r="J8" s="42"/>
      <c r="K8" s="268">
        <v>2</v>
      </c>
      <c r="L8" s="282">
        <v>15</v>
      </c>
      <c r="M8" s="282">
        <v>14</v>
      </c>
      <c r="N8" s="282" t="s">
        <v>20</v>
      </c>
      <c r="O8" s="4" t="s">
        <v>20</v>
      </c>
      <c r="P8" s="4" t="s">
        <v>20</v>
      </c>
      <c r="Q8" s="4" t="s">
        <v>20</v>
      </c>
      <c r="R8" s="4" t="s">
        <v>20</v>
      </c>
      <c r="S8" s="4" t="s">
        <v>20</v>
      </c>
      <c r="T8" s="5" t="s">
        <v>20</v>
      </c>
      <c r="U8" s="236">
        <v>0</v>
      </c>
      <c r="V8" s="274">
        <f t="shared" si="0"/>
        <v>1</v>
      </c>
    </row>
    <row r="9" spans="1:22" ht="12.75">
      <c r="A9" s="248">
        <v>5</v>
      </c>
      <c r="B9" s="248" t="s">
        <v>95</v>
      </c>
      <c r="C9" s="340">
        <v>0</v>
      </c>
      <c r="D9" s="170"/>
      <c r="E9" s="341"/>
      <c r="F9" s="341"/>
      <c r="G9" s="342"/>
      <c r="H9" s="342"/>
      <c r="I9" s="342"/>
      <c r="J9" s="343"/>
      <c r="K9" s="344">
        <v>28</v>
      </c>
      <c r="L9" s="342">
        <v>23</v>
      </c>
      <c r="M9" s="342" t="s">
        <v>20</v>
      </c>
      <c r="N9" s="342" t="s">
        <v>20</v>
      </c>
      <c r="O9" s="342" t="s">
        <v>20</v>
      </c>
      <c r="P9" s="342" t="s">
        <v>20</v>
      </c>
      <c r="Q9" s="342" t="s">
        <v>20</v>
      </c>
      <c r="R9" s="342" t="s">
        <v>20</v>
      </c>
      <c r="S9" s="342" t="s">
        <v>20</v>
      </c>
      <c r="T9" s="345" t="s">
        <v>20</v>
      </c>
      <c r="U9" s="250">
        <v>0</v>
      </c>
      <c r="V9" s="305">
        <f t="shared" si="0"/>
        <v>0</v>
      </c>
    </row>
    <row r="10" spans="1:22" ht="12.75">
      <c r="A10" s="141">
        <v>6</v>
      </c>
      <c r="B10" s="141" t="s">
        <v>96</v>
      </c>
      <c r="C10" s="37">
        <v>2</v>
      </c>
      <c r="D10" s="41"/>
      <c r="E10" s="11"/>
      <c r="F10" s="11"/>
      <c r="G10" s="4"/>
      <c r="H10" s="4"/>
      <c r="I10" s="4"/>
      <c r="J10" s="42"/>
      <c r="K10" s="268">
        <v>3</v>
      </c>
      <c r="L10" s="282">
        <v>9</v>
      </c>
      <c r="M10" s="282">
        <v>3</v>
      </c>
      <c r="N10" s="282">
        <v>14</v>
      </c>
      <c r="O10" s="4" t="s">
        <v>20</v>
      </c>
      <c r="P10" s="4" t="s">
        <v>20</v>
      </c>
      <c r="Q10" s="4" t="s">
        <v>20</v>
      </c>
      <c r="R10" s="4" t="s">
        <v>20</v>
      </c>
      <c r="S10" s="4" t="s">
        <v>20</v>
      </c>
      <c r="T10" s="5" t="s">
        <v>20</v>
      </c>
      <c r="U10" s="236">
        <v>0</v>
      </c>
      <c r="V10" s="274">
        <f t="shared" si="0"/>
        <v>2</v>
      </c>
    </row>
    <row r="11" spans="1:22" ht="12.75">
      <c r="A11" s="141">
        <v>7</v>
      </c>
      <c r="B11" s="141" t="s">
        <v>97</v>
      </c>
      <c r="C11" s="37">
        <v>1</v>
      </c>
      <c r="D11" s="41"/>
      <c r="E11" s="11"/>
      <c r="F11" s="11"/>
      <c r="G11" s="4"/>
      <c r="H11" s="4"/>
      <c r="I11" s="4"/>
      <c r="J11" s="42"/>
      <c r="K11" s="268">
        <v>7</v>
      </c>
      <c r="L11" s="282">
        <v>20</v>
      </c>
      <c r="M11" s="282">
        <v>17</v>
      </c>
      <c r="N11" s="282">
        <v>12</v>
      </c>
      <c r="O11" s="4"/>
      <c r="P11" s="4"/>
      <c r="Q11" s="4"/>
      <c r="R11" s="4"/>
      <c r="S11" s="4"/>
      <c r="T11" s="5"/>
      <c r="U11" s="236">
        <v>0</v>
      </c>
      <c r="V11" s="274">
        <f t="shared" si="0"/>
        <v>1</v>
      </c>
    </row>
    <row r="12" spans="1:22" ht="12.75">
      <c r="A12" s="141">
        <v>8</v>
      </c>
      <c r="B12" s="141" t="s">
        <v>98</v>
      </c>
      <c r="C12" s="37">
        <v>3</v>
      </c>
      <c r="D12" s="41"/>
      <c r="E12" s="11"/>
      <c r="F12" s="11"/>
      <c r="G12" s="4"/>
      <c r="H12" s="4"/>
      <c r="I12" s="4"/>
      <c r="J12" s="42"/>
      <c r="K12" s="268">
        <v>26</v>
      </c>
      <c r="L12" s="282">
        <v>24</v>
      </c>
      <c r="M12" s="282" t="s">
        <v>23</v>
      </c>
      <c r="N12" s="282" t="s">
        <v>23</v>
      </c>
      <c r="O12" s="4"/>
      <c r="P12" s="4"/>
      <c r="Q12" s="4"/>
      <c r="R12" s="4"/>
      <c r="S12" s="4"/>
      <c r="T12" s="5"/>
      <c r="U12" s="271">
        <v>2</v>
      </c>
      <c r="V12" s="274">
        <f t="shared" si="0"/>
        <v>5</v>
      </c>
    </row>
    <row r="13" spans="1:22" ht="12.75">
      <c r="A13" s="248">
        <v>9</v>
      </c>
      <c r="B13" s="248" t="s">
        <v>99</v>
      </c>
      <c r="C13" s="340">
        <v>0</v>
      </c>
      <c r="D13" s="170"/>
      <c r="E13" s="341"/>
      <c r="F13" s="341"/>
      <c r="G13" s="342"/>
      <c r="H13" s="342"/>
      <c r="I13" s="342"/>
      <c r="J13" s="343"/>
      <c r="K13" s="344">
        <v>16</v>
      </c>
      <c r="L13" s="342">
        <v>25</v>
      </c>
      <c r="M13" s="342" t="s">
        <v>20</v>
      </c>
      <c r="N13" s="342" t="s">
        <v>20</v>
      </c>
      <c r="O13" s="342" t="s">
        <v>20</v>
      </c>
      <c r="P13" s="342" t="s">
        <v>20</v>
      </c>
      <c r="Q13" s="342" t="s">
        <v>20</v>
      </c>
      <c r="R13" s="342" t="s">
        <v>20</v>
      </c>
      <c r="S13" s="342" t="s">
        <v>20</v>
      </c>
      <c r="T13" s="345" t="s">
        <v>20</v>
      </c>
      <c r="U13" s="250">
        <v>0</v>
      </c>
      <c r="V13" s="305">
        <f t="shared" si="0"/>
        <v>0</v>
      </c>
    </row>
    <row r="14" spans="1:22" ht="12.75">
      <c r="A14" s="141">
        <v>10</v>
      </c>
      <c r="B14" s="141" t="s">
        <v>100</v>
      </c>
      <c r="C14" s="37">
        <v>2</v>
      </c>
      <c r="D14" s="41"/>
      <c r="E14" s="11"/>
      <c r="F14" s="11"/>
      <c r="G14" s="4"/>
      <c r="H14" s="4"/>
      <c r="I14" s="4"/>
      <c r="J14" s="42"/>
      <c r="K14" s="268">
        <v>9</v>
      </c>
      <c r="L14" s="282">
        <v>8</v>
      </c>
      <c r="M14" s="282">
        <v>4</v>
      </c>
      <c r="N14" s="282">
        <v>3</v>
      </c>
      <c r="O14" s="4"/>
      <c r="P14" s="4"/>
      <c r="Q14" s="4"/>
      <c r="R14" s="4"/>
      <c r="S14" s="4"/>
      <c r="T14" s="5"/>
      <c r="U14" s="236">
        <v>0</v>
      </c>
      <c r="V14" s="274">
        <f t="shared" si="0"/>
        <v>2</v>
      </c>
    </row>
    <row r="15" spans="1:22" ht="12.75">
      <c r="A15" s="141">
        <v>11</v>
      </c>
      <c r="B15" s="141" t="s">
        <v>101</v>
      </c>
      <c r="C15" s="37">
        <v>1</v>
      </c>
      <c r="D15" s="41"/>
      <c r="E15" s="11"/>
      <c r="F15" s="11"/>
      <c r="G15" s="4"/>
      <c r="H15" s="4"/>
      <c r="I15" s="4"/>
      <c r="J15" s="42"/>
      <c r="K15" s="268">
        <v>6</v>
      </c>
      <c r="L15" s="282">
        <v>6</v>
      </c>
      <c r="M15" s="282">
        <v>13</v>
      </c>
      <c r="N15" s="282">
        <v>7</v>
      </c>
      <c r="O15" s="4" t="s">
        <v>20</v>
      </c>
      <c r="P15" s="4" t="s">
        <v>20</v>
      </c>
      <c r="Q15" s="4" t="s">
        <v>20</v>
      </c>
      <c r="R15" s="4" t="s">
        <v>20</v>
      </c>
      <c r="S15" s="4" t="s">
        <v>20</v>
      </c>
      <c r="T15" s="5" t="s">
        <v>20</v>
      </c>
      <c r="U15" s="236">
        <v>0</v>
      </c>
      <c r="V15" s="274">
        <f t="shared" si="0"/>
        <v>1</v>
      </c>
    </row>
    <row r="16" spans="1:22" ht="12.75">
      <c r="A16" s="248">
        <v>12</v>
      </c>
      <c r="B16" s="248" t="s">
        <v>102</v>
      </c>
      <c r="C16" s="340">
        <v>0</v>
      </c>
      <c r="D16" s="170"/>
      <c r="E16" s="341"/>
      <c r="F16" s="341"/>
      <c r="G16" s="342"/>
      <c r="H16" s="342"/>
      <c r="I16" s="342"/>
      <c r="J16" s="343"/>
      <c r="K16" s="344">
        <v>12</v>
      </c>
      <c r="L16" s="342" t="s">
        <v>20</v>
      </c>
      <c r="M16" s="342" t="s">
        <v>20</v>
      </c>
      <c r="N16" s="342" t="s">
        <v>20</v>
      </c>
      <c r="O16" s="342" t="s">
        <v>20</v>
      </c>
      <c r="P16" s="342" t="s">
        <v>20</v>
      </c>
      <c r="Q16" s="342" t="s">
        <v>20</v>
      </c>
      <c r="R16" s="342" t="s">
        <v>20</v>
      </c>
      <c r="S16" s="342" t="s">
        <v>20</v>
      </c>
      <c r="T16" s="345" t="s">
        <v>20</v>
      </c>
      <c r="U16" s="250">
        <v>0</v>
      </c>
      <c r="V16" s="305">
        <f t="shared" si="0"/>
        <v>0</v>
      </c>
    </row>
    <row r="17" spans="1:22" ht="12.75">
      <c r="A17" s="141">
        <v>13</v>
      </c>
      <c r="B17" s="141" t="s">
        <v>103</v>
      </c>
      <c r="C17" s="38">
        <v>6</v>
      </c>
      <c r="D17" s="41"/>
      <c r="E17" s="11"/>
      <c r="F17" s="11"/>
      <c r="G17" s="4"/>
      <c r="H17" s="4"/>
      <c r="I17" s="4"/>
      <c r="J17" s="42"/>
      <c r="K17" s="268">
        <v>15</v>
      </c>
      <c r="L17" s="282">
        <v>21</v>
      </c>
      <c r="M17" s="282">
        <v>20</v>
      </c>
      <c r="N17" s="282" t="s">
        <v>20</v>
      </c>
      <c r="O17" s="4" t="s">
        <v>20</v>
      </c>
      <c r="P17" s="4" t="s">
        <v>20</v>
      </c>
      <c r="Q17" s="4" t="s">
        <v>20</v>
      </c>
      <c r="R17" s="4" t="s">
        <v>20</v>
      </c>
      <c r="S17" s="4" t="s">
        <v>20</v>
      </c>
      <c r="T17" s="5" t="s">
        <v>20</v>
      </c>
      <c r="U17" s="236">
        <v>0</v>
      </c>
      <c r="V17" s="275">
        <f t="shared" si="0"/>
        <v>6</v>
      </c>
    </row>
    <row r="18" spans="1:22" ht="12.75">
      <c r="A18" s="141">
        <v>14</v>
      </c>
      <c r="B18" s="141" t="s">
        <v>104</v>
      </c>
      <c r="C18" s="37">
        <v>2</v>
      </c>
      <c r="D18" s="41"/>
      <c r="E18" s="11"/>
      <c r="F18" s="11"/>
      <c r="G18" s="4"/>
      <c r="H18" s="4"/>
      <c r="I18" s="4"/>
      <c r="J18" s="42"/>
      <c r="K18" s="268">
        <v>24</v>
      </c>
      <c r="L18" s="282">
        <v>11</v>
      </c>
      <c r="M18" s="282">
        <v>19</v>
      </c>
      <c r="N18" s="282">
        <v>20</v>
      </c>
      <c r="O18" s="4" t="s">
        <v>20</v>
      </c>
      <c r="P18" s="4" t="s">
        <v>20</v>
      </c>
      <c r="Q18" s="4" t="s">
        <v>20</v>
      </c>
      <c r="R18" s="4" t="s">
        <v>20</v>
      </c>
      <c r="S18" s="4" t="s">
        <v>20</v>
      </c>
      <c r="T18" s="5" t="s">
        <v>20</v>
      </c>
      <c r="U18" s="236">
        <v>0</v>
      </c>
      <c r="V18" s="274">
        <f t="shared" si="0"/>
        <v>2</v>
      </c>
    </row>
    <row r="19" spans="1:22" ht="12.75">
      <c r="A19" s="141">
        <v>15</v>
      </c>
      <c r="B19" s="141" t="s">
        <v>105</v>
      </c>
      <c r="C19" s="37">
        <v>3</v>
      </c>
      <c r="D19" s="41"/>
      <c r="E19" s="11"/>
      <c r="F19" s="11"/>
      <c r="G19" s="4"/>
      <c r="H19" s="4"/>
      <c r="I19" s="4"/>
      <c r="J19" s="42"/>
      <c r="K19" s="268">
        <v>11</v>
      </c>
      <c r="L19" s="282">
        <v>2</v>
      </c>
      <c r="M19" s="282">
        <v>5</v>
      </c>
      <c r="N19" s="282">
        <v>6</v>
      </c>
      <c r="O19" s="4" t="s">
        <v>20</v>
      </c>
      <c r="P19" s="4" t="s">
        <v>20</v>
      </c>
      <c r="Q19" s="4" t="s">
        <v>20</v>
      </c>
      <c r="R19" s="4" t="s">
        <v>20</v>
      </c>
      <c r="S19" s="4" t="s">
        <v>20</v>
      </c>
      <c r="T19" s="5" t="s">
        <v>20</v>
      </c>
      <c r="U19" s="236">
        <v>0</v>
      </c>
      <c r="V19" s="274">
        <f t="shared" si="0"/>
        <v>3</v>
      </c>
    </row>
    <row r="20" spans="1:22" ht="12.75">
      <c r="A20" s="141">
        <v>16</v>
      </c>
      <c r="B20" s="141" t="s">
        <v>106</v>
      </c>
      <c r="C20" s="37">
        <v>3</v>
      </c>
      <c r="D20" s="41"/>
      <c r="E20" s="11"/>
      <c r="F20" s="11"/>
      <c r="G20" s="4"/>
      <c r="H20" s="4"/>
      <c r="I20" s="4"/>
      <c r="J20" s="42"/>
      <c r="K20" s="268">
        <v>13</v>
      </c>
      <c r="L20" s="282">
        <v>18</v>
      </c>
      <c r="M20" s="282">
        <v>21</v>
      </c>
      <c r="N20" s="282" t="s">
        <v>20</v>
      </c>
      <c r="O20" s="4" t="s">
        <v>20</v>
      </c>
      <c r="P20" s="4" t="s">
        <v>20</v>
      </c>
      <c r="Q20" s="4" t="s">
        <v>20</v>
      </c>
      <c r="R20" s="4" t="s">
        <v>20</v>
      </c>
      <c r="S20" s="4" t="s">
        <v>20</v>
      </c>
      <c r="T20" s="5" t="s">
        <v>20</v>
      </c>
      <c r="U20" s="236">
        <v>0</v>
      </c>
      <c r="V20" s="274">
        <f t="shared" si="0"/>
        <v>3</v>
      </c>
    </row>
    <row r="21" spans="1:22" ht="12.75">
      <c r="A21" s="141">
        <v>17</v>
      </c>
      <c r="B21" s="141" t="s">
        <v>107</v>
      </c>
      <c r="C21" s="37">
        <v>2</v>
      </c>
      <c r="D21" s="41"/>
      <c r="E21" s="11"/>
      <c r="F21" s="11"/>
      <c r="G21" s="4"/>
      <c r="H21" s="4"/>
      <c r="I21" s="4"/>
      <c r="J21" s="42"/>
      <c r="K21" s="268">
        <v>19</v>
      </c>
      <c r="L21" s="282" t="s">
        <v>23</v>
      </c>
      <c r="M21" s="282" t="s">
        <v>23</v>
      </c>
      <c r="N21" s="282" t="s">
        <v>23</v>
      </c>
      <c r="O21" s="4"/>
      <c r="P21" s="4"/>
      <c r="Q21" s="4"/>
      <c r="R21" s="4"/>
      <c r="S21" s="4"/>
      <c r="T21" s="5"/>
      <c r="U21" s="271">
        <v>3</v>
      </c>
      <c r="V21" s="274">
        <f t="shared" si="0"/>
        <v>5</v>
      </c>
    </row>
    <row r="22" spans="1:22" ht="12.75">
      <c r="A22" s="141">
        <v>18</v>
      </c>
      <c r="B22" s="141" t="s">
        <v>108</v>
      </c>
      <c r="C22" s="37">
        <v>1</v>
      </c>
      <c r="D22" s="41"/>
      <c r="E22" s="11"/>
      <c r="F22" s="11"/>
      <c r="G22" s="4"/>
      <c r="H22" s="4"/>
      <c r="I22" s="4"/>
      <c r="J22" s="42"/>
      <c r="K22" s="268" t="s">
        <v>23</v>
      </c>
      <c r="L22" s="282" t="s">
        <v>23</v>
      </c>
      <c r="M22" s="282" t="s">
        <v>23</v>
      </c>
      <c r="N22" s="282" t="s">
        <v>23</v>
      </c>
      <c r="O22" s="4"/>
      <c r="P22" s="4"/>
      <c r="Q22" s="4"/>
      <c r="R22" s="4"/>
      <c r="S22" s="4"/>
      <c r="T22" s="5"/>
      <c r="U22" s="271">
        <v>4</v>
      </c>
      <c r="V22" s="274">
        <f t="shared" si="0"/>
        <v>5</v>
      </c>
    </row>
    <row r="23" spans="1:22" ht="12.75">
      <c r="A23" s="141">
        <v>19</v>
      </c>
      <c r="B23" s="141" t="s">
        <v>109</v>
      </c>
      <c r="C23" s="53">
        <v>0</v>
      </c>
      <c r="D23" s="43"/>
      <c r="E23" s="44"/>
      <c r="F23" s="11"/>
      <c r="G23" s="45"/>
      <c r="H23" s="45"/>
      <c r="I23" s="45"/>
      <c r="J23" s="46"/>
      <c r="K23" s="268">
        <v>23</v>
      </c>
      <c r="L23" s="282">
        <v>12</v>
      </c>
      <c r="M23" s="282">
        <v>16</v>
      </c>
      <c r="N23" s="282">
        <v>11</v>
      </c>
      <c r="O23" s="4"/>
      <c r="P23" s="4"/>
      <c r="Q23" s="4"/>
      <c r="R23" s="4"/>
      <c r="S23" s="4"/>
      <c r="T23" s="5"/>
      <c r="U23" s="236">
        <v>0</v>
      </c>
      <c r="V23" s="242">
        <f t="shared" si="0"/>
        <v>0</v>
      </c>
    </row>
    <row r="24" spans="1:22" ht="12.75">
      <c r="A24" s="248">
        <v>20</v>
      </c>
      <c r="B24" s="248" t="s">
        <v>110</v>
      </c>
      <c r="C24" s="340">
        <v>0</v>
      </c>
      <c r="D24" s="364"/>
      <c r="E24" s="365"/>
      <c r="F24" s="341"/>
      <c r="G24" s="366"/>
      <c r="H24" s="366"/>
      <c r="I24" s="366"/>
      <c r="J24" s="367"/>
      <c r="K24" s="344">
        <v>4</v>
      </c>
      <c r="L24" s="342">
        <v>10</v>
      </c>
      <c r="M24" s="342">
        <v>7</v>
      </c>
      <c r="N24" s="342">
        <v>15</v>
      </c>
      <c r="O24" s="342" t="s">
        <v>20</v>
      </c>
      <c r="P24" s="342" t="s">
        <v>20</v>
      </c>
      <c r="Q24" s="342" t="s">
        <v>20</v>
      </c>
      <c r="R24" s="342" t="s">
        <v>20</v>
      </c>
      <c r="S24" s="342" t="s">
        <v>20</v>
      </c>
      <c r="T24" s="345" t="s">
        <v>20</v>
      </c>
      <c r="U24" s="250">
        <v>0</v>
      </c>
      <c r="V24" s="305">
        <f t="shared" si="0"/>
        <v>0</v>
      </c>
    </row>
    <row r="25" spans="1:22" ht="12.75">
      <c r="A25" s="141">
        <v>21</v>
      </c>
      <c r="B25" s="141" t="s">
        <v>111</v>
      </c>
      <c r="C25" s="53">
        <v>0</v>
      </c>
      <c r="D25" s="43"/>
      <c r="E25" s="44"/>
      <c r="F25" s="11"/>
      <c r="G25" s="45"/>
      <c r="H25" s="45"/>
      <c r="I25" s="45"/>
      <c r="J25" s="46"/>
      <c r="K25" s="268">
        <v>5</v>
      </c>
      <c r="L25" s="282">
        <v>5</v>
      </c>
      <c r="M25" s="282">
        <v>15</v>
      </c>
      <c r="N25" s="282" t="s">
        <v>20</v>
      </c>
      <c r="O25" s="4" t="s">
        <v>20</v>
      </c>
      <c r="P25" s="4" t="s">
        <v>20</v>
      </c>
      <c r="Q25" s="4" t="s">
        <v>20</v>
      </c>
      <c r="R25" s="4" t="s">
        <v>20</v>
      </c>
      <c r="S25" s="4" t="s">
        <v>20</v>
      </c>
      <c r="T25" s="5" t="s">
        <v>20</v>
      </c>
      <c r="U25" s="236">
        <v>0</v>
      </c>
      <c r="V25" s="242">
        <f t="shared" si="0"/>
        <v>0</v>
      </c>
    </row>
    <row r="26" spans="1:22" ht="12.75">
      <c r="A26" s="141">
        <v>22</v>
      </c>
      <c r="B26" s="141" t="s">
        <v>112</v>
      </c>
      <c r="C26" s="37">
        <v>2</v>
      </c>
      <c r="D26" s="43"/>
      <c r="E26" s="44"/>
      <c r="F26" s="11"/>
      <c r="G26" s="45"/>
      <c r="H26" s="45"/>
      <c r="I26" s="45"/>
      <c r="J26" s="46"/>
      <c r="K26" s="268">
        <v>20</v>
      </c>
      <c r="L26" s="282">
        <v>14</v>
      </c>
      <c r="M26" s="282">
        <v>10</v>
      </c>
      <c r="N26" s="282">
        <v>16</v>
      </c>
      <c r="O26" s="4"/>
      <c r="P26" s="4"/>
      <c r="Q26" s="4"/>
      <c r="R26" s="4"/>
      <c r="S26" s="4"/>
      <c r="T26" s="5"/>
      <c r="U26" s="236">
        <v>0</v>
      </c>
      <c r="V26" s="274">
        <f t="shared" si="0"/>
        <v>2</v>
      </c>
    </row>
    <row r="27" spans="1:22" ht="12.75">
      <c r="A27" s="346">
        <v>23</v>
      </c>
      <c r="B27" s="346" t="s">
        <v>113</v>
      </c>
      <c r="C27" s="347">
        <v>0</v>
      </c>
      <c r="D27" s="348"/>
      <c r="E27" s="349"/>
      <c r="F27" s="350"/>
      <c r="G27" s="351"/>
      <c r="H27" s="351"/>
      <c r="I27" s="351"/>
      <c r="J27" s="352"/>
      <c r="K27" s="353" t="s">
        <v>23</v>
      </c>
      <c r="L27" s="354" t="s">
        <v>23</v>
      </c>
      <c r="M27" s="354"/>
      <c r="N27" s="354"/>
      <c r="O27" s="354"/>
      <c r="P27" s="354"/>
      <c r="Q27" s="354"/>
      <c r="R27" s="354"/>
      <c r="S27" s="354"/>
      <c r="T27" s="355"/>
      <c r="U27" s="356">
        <v>2</v>
      </c>
      <c r="V27" s="357">
        <f t="shared" si="0"/>
        <v>2</v>
      </c>
    </row>
    <row r="28" spans="1:22" ht="12.75">
      <c r="A28" s="141">
        <v>24</v>
      </c>
      <c r="B28" s="141" t="s">
        <v>114</v>
      </c>
      <c r="C28" s="53">
        <v>0</v>
      </c>
      <c r="D28" s="43"/>
      <c r="E28" s="44"/>
      <c r="F28" s="11"/>
      <c r="G28" s="45"/>
      <c r="H28" s="45"/>
      <c r="I28" s="45"/>
      <c r="J28" s="46"/>
      <c r="K28" s="268">
        <v>25</v>
      </c>
      <c r="L28" s="282">
        <v>19</v>
      </c>
      <c r="M28" s="282">
        <v>9</v>
      </c>
      <c r="N28" s="282">
        <v>13</v>
      </c>
      <c r="O28" s="4"/>
      <c r="P28" s="4"/>
      <c r="Q28" s="4"/>
      <c r="R28" s="4"/>
      <c r="S28" s="4"/>
      <c r="T28" s="5"/>
      <c r="U28" s="236">
        <v>0</v>
      </c>
      <c r="V28" s="242">
        <f t="shared" si="0"/>
        <v>0</v>
      </c>
    </row>
    <row r="29" spans="1:22" ht="12.75">
      <c r="A29" s="141">
        <v>25</v>
      </c>
      <c r="B29" s="141" t="s">
        <v>115</v>
      </c>
      <c r="C29" s="37">
        <v>2</v>
      </c>
      <c r="D29" s="43"/>
      <c r="E29" s="44"/>
      <c r="F29" s="11"/>
      <c r="G29" s="45"/>
      <c r="H29" s="45"/>
      <c r="I29" s="45"/>
      <c r="J29" s="46"/>
      <c r="K29" s="268">
        <v>10</v>
      </c>
      <c r="L29" s="282">
        <v>24</v>
      </c>
      <c r="M29" s="282">
        <v>8</v>
      </c>
      <c r="N29" s="282" t="s">
        <v>20</v>
      </c>
      <c r="O29" s="4" t="s">
        <v>20</v>
      </c>
      <c r="P29" s="4" t="s">
        <v>20</v>
      </c>
      <c r="Q29" s="4" t="s">
        <v>20</v>
      </c>
      <c r="R29" s="4" t="s">
        <v>20</v>
      </c>
      <c r="S29" s="4" t="s">
        <v>20</v>
      </c>
      <c r="T29" s="5" t="s">
        <v>20</v>
      </c>
      <c r="U29" s="236">
        <v>0</v>
      </c>
      <c r="V29" s="274">
        <f t="shared" si="0"/>
        <v>2</v>
      </c>
    </row>
    <row r="30" spans="1:22" ht="12.75">
      <c r="A30" s="141">
        <v>26</v>
      </c>
      <c r="B30" s="141" t="s">
        <v>116</v>
      </c>
      <c r="C30" s="37">
        <v>3</v>
      </c>
      <c r="D30" s="43"/>
      <c r="E30" s="44"/>
      <c r="F30" s="11"/>
      <c r="G30" s="45"/>
      <c r="H30" s="45"/>
      <c r="I30" s="45"/>
      <c r="J30" s="46"/>
      <c r="K30" s="268">
        <v>22</v>
      </c>
      <c r="L30" s="282">
        <v>3</v>
      </c>
      <c r="M30" s="282">
        <v>2</v>
      </c>
      <c r="N30" s="282">
        <v>2</v>
      </c>
      <c r="O30" s="4"/>
      <c r="P30" s="4"/>
      <c r="Q30" s="4"/>
      <c r="R30" s="4"/>
      <c r="S30" s="4"/>
      <c r="T30" s="5"/>
      <c r="U30" s="236">
        <v>0</v>
      </c>
      <c r="V30" s="274">
        <f t="shared" si="0"/>
        <v>3</v>
      </c>
    </row>
    <row r="31" spans="1:22" ht="12.75">
      <c r="A31" s="141">
        <v>27</v>
      </c>
      <c r="B31" s="141" t="s">
        <v>117</v>
      </c>
      <c r="C31" s="37">
        <v>3</v>
      </c>
      <c r="D31" s="43"/>
      <c r="E31" s="44"/>
      <c r="F31" s="11"/>
      <c r="G31" s="45"/>
      <c r="H31" s="45"/>
      <c r="I31" s="45"/>
      <c r="J31" s="46"/>
      <c r="K31" s="268" t="s">
        <v>23</v>
      </c>
      <c r="L31" s="282">
        <v>13</v>
      </c>
      <c r="M31" s="282">
        <v>12</v>
      </c>
      <c r="N31" s="282">
        <v>8</v>
      </c>
      <c r="O31" s="4"/>
      <c r="P31" s="4"/>
      <c r="Q31" s="4"/>
      <c r="R31" s="4"/>
      <c r="S31" s="4"/>
      <c r="T31" s="5"/>
      <c r="U31" s="271">
        <v>1</v>
      </c>
      <c r="V31" s="274">
        <f t="shared" si="0"/>
        <v>4</v>
      </c>
    </row>
    <row r="32" spans="1:22" ht="12.75">
      <c r="A32" s="141">
        <v>28</v>
      </c>
      <c r="B32" s="141" t="s">
        <v>118</v>
      </c>
      <c r="C32" s="212">
        <v>0</v>
      </c>
      <c r="D32" s="43"/>
      <c r="E32" s="44"/>
      <c r="F32" s="11"/>
      <c r="G32" s="45"/>
      <c r="H32" s="45"/>
      <c r="I32" s="45"/>
      <c r="J32" s="46"/>
      <c r="K32" s="268">
        <v>13</v>
      </c>
      <c r="L32" s="282">
        <v>17</v>
      </c>
      <c r="M32" s="282">
        <v>6</v>
      </c>
      <c r="N32" s="282">
        <v>9</v>
      </c>
      <c r="O32" s="4"/>
      <c r="P32" s="4"/>
      <c r="Q32" s="4"/>
      <c r="R32" s="4"/>
      <c r="S32" s="4"/>
      <c r="T32" s="5"/>
      <c r="U32" s="236">
        <v>0</v>
      </c>
      <c r="V32" s="242">
        <f t="shared" si="0"/>
        <v>0</v>
      </c>
    </row>
    <row r="33" spans="1:22" ht="12.75">
      <c r="A33" s="205">
        <v>29</v>
      </c>
      <c r="B33" s="141" t="s">
        <v>119</v>
      </c>
      <c r="C33" s="213">
        <v>0</v>
      </c>
      <c r="D33" s="43"/>
      <c r="E33" s="44"/>
      <c r="F33" s="11"/>
      <c r="G33" s="45"/>
      <c r="H33" s="45"/>
      <c r="I33" s="45"/>
      <c r="J33" s="46"/>
      <c r="K33" s="268">
        <v>8</v>
      </c>
      <c r="L33" s="282">
        <v>4</v>
      </c>
      <c r="M33" s="282" t="s">
        <v>20</v>
      </c>
      <c r="N33" s="282" t="s">
        <v>23</v>
      </c>
      <c r="O33" s="4"/>
      <c r="P33" s="4"/>
      <c r="Q33" s="4"/>
      <c r="R33" s="4"/>
      <c r="S33" s="4"/>
      <c r="T33" s="5"/>
      <c r="U33" s="271">
        <v>1</v>
      </c>
      <c r="V33" s="274">
        <f t="shared" si="0"/>
        <v>1</v>
      </c>
    </row>
    <row r="34" spans="1:22" ht="12.75">
      <c r="A34" s="205">
        <v>30</v>
      </c>
      <c r="B34" s="141" t="s">
        <v>120</v>
      </c>
      <c r="C34" s="213">
        <v>0</v>
      </c>
      <c r="D34" s="43"/>
      <c r="E34" s="44"/>
      <c r="F34" s="11"/>
      <c r="G34" s="45"/>
      <c r="H34" s="45"/>
      <c r="I34" s="45"/>
      <c r="J34" s="46"/>
      <c r="K34" s="268">
        <v>1</v>
      </c>
      <c r="L34" s="282">
        <v>1</v>
      </c>
      <c r="M34" s="282">
        <v>1</v>
      </c>
      <c r="N34" s="282">
        <v>1</v>
      </c>
      <c r="O34" s="4"/>
      <c r="P34" s="4"/>
      <c r="Q34" s="4"/>
      <c r="R34" s="4"/>
      <c r="S34" s="4"/>
      <c r="T34" s="5"/>
      <c r="U34" s="236">
        <v>0</v>
      </c>
      <c r="V34" s="242">
        <f t="shared" si="0"/>
        <v>0</v>
      </c>
    </row>
    <row r="35" spans="1:22" ht="13.5" thickBot="1">
      <c r="A35" s="156">
        <v>31</v>
      </c>
      <c r="B35" s="141" t="s">
        <v>121</v>
      </c>
      <c r="C35" s="216">
        <v>6</v>
      </c>
      <c r="D35" s="47"/>
      <c r="E35" s="48"/>
      <c r="F35" s="11"/>
      <c r="G35" s="49"/>
      <c r="H35" s="49"/>
      <c r="I35" s="49"/>
      <c r="J35" s="50"/>
      <c r="K35" s="269">
        <v>21</v>
      </c>
      <c r="L35" s="283">
        <v>22</v>
      </c>
      <c r="M35" s="283">
        <v>18</v>
      </c>
      <c r="N35" s="283">
        <v>17</v>
      </c>
      <c r="O35" s="49"/>
      <c r="P35" s="49"/>
      <c r="Q35" s="49"/>
      <c r="R35" s="49"/>
      <c r="S35" s="49"/>
      <c r="T35" s="52"/>
      <c r="U35" s="272">
        <v>0</v>
      </c>
      <c r="V35" s="276">
        <f t="shared" si="0"/>
        <v>6</v>
      </c>
    </row>
    <row r="36" spans="1:22" ht="13.5" thickTop="1">
      <c r="A36" s="451" t="s">
        <v>11</v>
      </c>
      <c r="B36" s="452"/>
      <c r="C36" s="19">
        <v>0</v>
      </c>
      <c r="D36" s="19">
        <v>0</v>
      </c>
      <c r="E36" s="6">
        <v>0</v>
      </c>
      <c r="F36" s="6">
        <v>0</v>
      </c>
      <c r="G36" s="6">
        <v>0</v>
      </c>
      <c r="H36" s="6">
        <v>0</v>
      </c>
      <c r="I36" s="6">
        <v>0</v>
      </c>
      <c r="J36" s="111">
        <v>0</v>
      </c>
      <c r="K36" s="54">
        <v>28</v>
      </c>
      <c r="L36" s="13">
        <v>28</v>
      </c>
      <c r="M36" s="13">
        <v>27</v>
      </c>
      <c r="N36" s="13">
        <v>27</v>
      </c>
      <c r="O36" s="13">
        <v>0</v>
      </c>
      <c r="P36" s="13">
        <v>0</v>
      </c>
      <c r="Q36" s="13">
        <v>0</v>
      </c>
      <c r="R36" s="13">
        <v>0</v>
      </c>
      <c r="S36" s="13">
        <v>0</v>
      </c>
      <c r="T36" s="115">
        <v>0</v>
      </c>
      <c r="U36" s="113">
        <v>27</v>
      </c>
      <c r="V36" s="110">
        <v>10</v>
      </c>
    </row>
    <row r="37" spans="1:22" ht="13.5" thickBot="1">
      <c r="A37" s="416"/>
      <c r="B37" s="453"/>
      <c r="C37" s="20">
        <f>$A$35-C36</f>
        <v>31</v>
      </c>
      <c r="D37" s="20">
        <f aca="true" t="shared" si="1" ref="D37:V37">$A$35-D36</f>
        <v>31</v>
      </c>
      <c r="E37" s="93">
        <f t="shared" si="1"/>
        <v>31</v>
      </c>
      <c r="F37" s="93">
        <f t="shared" si="1"/>
        <v>31</v>
      </c>
      <c r="G37" s="93">
        <f t="shared" si="1"/>
        <v>31</v>
      </c>
      <c r="H37" s="93">
        <f t="shared" si="1"/>
        <v>31</v>
      </c>
      <c r="I37" s="93">
        <f t="shared" si="1"/>
        <v>31</v>
      </c>
      <c r="J37" s="112">
        <f t="shared" si="1"/>
        <v>31</v>
      </c>
      <c r="K37" s="20">
        <f t="shared" si="1"/>
        <v>3</v>
      </c>
      <c r="L37" s="93">
        <f t="shared" si="1"/>
        <v>3</v>
      </c>
      <c r="M37" s="93">
        <f t="shared" si="1"/>
        <v>4</v>
      </c>
      <c r="N37" s="93">
        <f t="shared" si="1"/>
        <v>4</v>
      </c>
      <c r="O37" s="93">
        <f t="shared" si="1"/>
        <v>31</v>
      </c>
      <c r="P37" s="93">
        <f t="shared" si="1"/>
        <v>31</v>
      </c>
      <c r="Q37" s="93">
        <f>$A$35-Q36</f>
        <v>31</v>
      </c>
      <c r="R37" s="93">
        <f>$A$35-R36</f>
        <v>31</v>
      </c>
      <c r="S37" s="93">
        <f>$A$35-S36</f>
        <v>31</v>
      </c>
      <c r="T37" s="94">
        <f t="shared" si="1"/>
        <v>31</v>
      </c>
      <c r="U37" s="114">
        <f t="shared" si="1"/>
        <v>4</v>
      </c>
      <c r="V37" s="127">
        <f t="shared" si="1"/>
        <v>21</v>
      </c>
    </row>
    <row r="38" ht="13.5" thickTop="1"/>
    <row r="39" ht="12.75"/>
    <row r="40" ht="12.75"/>
    <row r="42" ht="12.75"/>
    <row r="43" ht="12.75"/>
    <row r="44" ht="12.75"/>
    <row r="45" ht="12.75"/>
    <row r="46" ht="12.75"/>
    <row r="47" ht="12.75"/>
    <row r="48" ht="12.75"/>
    <row r="49" ht="12.75"/>
  </sheetData>
  <mergeCells count="9">
    <mergeCell ref="B1:S1"/>
    <mergeCell ref="U3:U4"/>
    <mergeCell ref="D3:J3"/>
    <mergeCell ref="V3:V4"/>
    <mergeCell ref="K3:T3"/>
    <mergeCell ref="A3:A4"/>
    <mergeCell ref="B3:B4"/>
    <mergeCell ref="A36:B37"/>
    <mergeCell ref="C3:C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44"/>
  <sheetViews>
    <sheetView workbookViewId="0" topLeftCell="J10">
      <selection activeCell="AE21" sqref="AE21"/>
    </sheetView>
  </sheetViews>
  <sheetFormatPr defaultColWidth="9.00390625" defaultRowHeight="12.75"/>
  <cols>
    <col min="1" max="1" width="3.625" style="0" customWidth="1"/>
    <col min="2" max="2" width="34.25390625" style="0" customWidth="1"/>
    <col min="3" max="3" width="3.375" style="0" customWidth="1"/>
    <col min="4" max="4" width="3.00390625" style="0" customWidth="1"/>
    <col min="5" max="5" width="3.375" style="0" customWidth="1"/>
    <col min="6" max="6" width="3.00390625" style="0" customWidth="1"/>
    <col min="7" max="7" width="3.625" style="0" customWidth="1"/>
    <col min="8" max="8" width="3.00390625" style="0" customWidth="1"/>
    <col min="9" max="9" width="4.25390625" style="0" customWidth="1"/>
    <col min="10" max="10" width="3.00390625" style="0" customWidth="1"/>
    <col min="11" max="11" width="4.875" style="0" customWidth="1"/>
    <col min="12" max="12" width="4.625" style="0" customWidth="1"/>
    <col min="13" max="13" width="4.875" style="0" customWidth="1"/>
    <col min="14" max="14" width="4.00390625" style="0" customWidth="1"/>
    <col min="15" max="15" width="3.00390625" style="0" customWidth="1"/>
    <col min="16" max="16" width="4.625" style="0" customWidth="1"/>
    <col min="17" max="18" width="3.00390625" style="0" customWidth="1"/>
    <col min="19" max="19" width="2.125" style="0" customWidth="1"/>
    <col min="20" max="20" width="2.00390625" style="0" customWidth="1"/>
    <col min="21" max="21" width="4.625" style="0" customWidth="1"/>
    <col min="22" max="22" width="3.00390625" style="0" customWidth="1"/>
    <col min="23" max="23" width="4.625" style="0" customWidth="1"/>
    <col min="24" max="26" width="3.00390625" style="0" customWidth="1"/>
    <col min="27" max="27" width="3.25390625" style="0" customWidth="1"/>
    <col min="28" max="28" width="4.25390625" style="0" customWidth="1"/>
    <col min="29" max="29" width="3.00390625" style="0" customWidth="1"/>
    <col min="30" max="30" width="4.625" style="0" customWidth="1"/>
    <col min="31" max="33" width="3.00390625" style="0" customWidth="1"/>
    <col min="34" max="34" width="3.125" style="0" customWidth="1"/>
    <col min="35" max="35" width="4.00390625" style="0" customWidth="1"/>
    <col min="36" max="36" width="3.00390625" style="0" customWidth="1"/>
    <col min="37" max="37" width="4.625" style="0" customWidth="1"/>
    <col min="38" max="39" width="3.00390625" style="0" customWidth="1"/>
    <col min="40" max="40" width="2.125" style="0" customWidth="1"/>
    <col min="41" max="41" width="3.125" style="0" customWidth="1"/>
  </cols>
  <sheetData>
    <row r="1" spans="2:27" ht="20.25">
      <c r="B1" s="465" t="s">
        <v>125</v>
      </c>
      <c r="C1" s="465"/>
      <c r="D1" s="465"/>
      <c r="E1" s="465"/>
      <c r="F1" s="465"/>
      <c r="G1" s="465"/>
      <c r="H1" s="465"/>
      <c r="I1" s="465"/>
      <c r="J1" s="465"/>
      <c r="K1" s="465"/>
      <c r="L1" s="465"/>
      <c r="M1" s="465"/>
      <c r="N1" s="466"/>
      <c r="O1" s="466"/>
      <c r="P1" s="466"/>
      <c r="Q1" s="466"/>
      <c r="R1" s="466"/>
      <c r="S1" s="466"/>
      <c r="T1" s="466"/>
      <c r="U1" s="466"/>
      <c r="V1" s="466"/>
      <c r="W1" s="466"/>
      <c r="X1" s="466"/>
      <c r="Y1" s="466"/>
      <c r="Z1" s="466"/>
      <c r="AA1" s="466"/>
    </row>
    <row r="2" spans="2:27" ht="21" thickBot="1">
      <c r="B2" s="57"/>
      <c r="C2" s="57"/>
      <c r="D2" s="57"/>
      <c r="E2" s="57"/>
      <c r="F2" s="57"/>
      <c r="G2" s="57"/>
      <c r="H2" s="57"/>
      <c r="I2" s="57"/>
      <c r="J2" s="57"/>
      <c r="K2" s="57"/>
      <c r="L2" s="57"/>
      <c r="M2" s="57"/>
      <c r="N2" s="58"/>
      <c r="O2" s="58"/>
      <c r="P2" s="58"/>
      <c r="Q2" s="58"/>
      <c r="R2" s="58"/>
      <c r="S2" s="58"/>
      <c r="T2" s="58"/>
      <c r="U2" s="58"/>
      <c r="V2" s="58"/>
      <c r="W2" s="58"/>
      <c r="X2" s="58"/>
      <c r="Y2" s="58"/>
      <c r="Z2" s="58"/>
      <c r="AA2" s="58"/>
    </row>
    <row r="3" spans="1:41" ht="14.25" thickBot="1" thickTop="1">
      <c r="A3" s="451" t="s">
        <v>8</v>
      </c>
      <c r="B3" s="469" t="s">
        <v>122</v>
      </c>
      <c r="C3" s="472" t="s">
        <v>57</v>
      </c>
      <c r="D3" s="473"/>
      <c r="E3" s="473"/>
      <c r="F3" s="473"/>
      <c r="G3" s="473"/>
      <c r="H3" s="473"/>
      <c r="I3" s="473"/>
      <c r="J3" s="473"/>
      <c r="K3" s="473"/>
      <c r="L3" s="473"/>
      <c r="M3" s="474"/>
      <c r="N3" s="475" t="s">
        <v>58</v>
      </c>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7"/>
    </row>
    <row r="4" spans="1:41" ht="13.5" thickTop="1">
      <c r="A4" s="467"/>
      <c r="B4" s="470"/>
      <c r="C4" s="478" t="s">
        <v>59</v>
      </c>
      <c r="D4" s="479"/>
      <c r="E4" s="480" t="s">
        <v>75</v>
      </c>
      <c r="F4" s="479"/>
      <c r="G4" s="480" t="s">
        <v>76</v>
      </c>
      <c r="H4" s="480"/>
      <c r="I4" s="480" t="s">
        <v>77</v>
      </c>
      <c r="J4" s="480"/>
      <c r="K4" s="481" t="s">
        <v>60</v>
      </c>
      <c r="L4" s="482"/>
      <c r="M4" s="483"/>
      <c r="N4" s="484" t="s">
        <v>61</v>
      </c>
      <c r="O4" s="485"/>
      <c r="P4" s="485"/>
      <c r="Q4" s="486"/>
      <c r="R4" s="486"/>
      <c r="S4" s="487"/>
      <c r="T4" s="488"/>
      <c r="U4" s="484">
        <v>40674</v>
      </c>
      <c r="V4" s="485"/>
      <c r="W4" s="485"/>
      <c r="X4" s="486"/>
      <c r="Y4" s="486"/>
      <c r="Z4" s="487"/>
      <c r="AA4" s="488"/>
      <c r="AB4" s="484" t="s">
        <v>62</v>
      </c>
      <c r="AC4" s="485"/>
      <c r="AD4" s="485"/>
      <c r="AE4" s="486"/>
      <c r="AF4" s="486"/>
      <c r="AG4" s="487"/>
      <c r="AH4" s="488"/>
      <c r="AI4" s="484" t="s">
        <v>62</v>
      </c>
      <c r="AJ4" s="485"/>
      <c r="AK4" s="485"/>
      <c r="AL4" s="486"/>
      <c r="AM4" s="486"/>
      <c r="AN4" s="487"/>
      <c r="AO4" s="488"/>
    </row>
    <row r="5" spans="1:41" ht="13.5" thickBot="1">
      <c r="A5" s="468"/>
      <c r="B5" s="471"/>
      <c r="C5" s="59" t="s">
        <v>63</v>
      </c>
      <c r="D5" s="60" t="s">
        <v>64</v>
      </c>
      <c r="E5" s="60" t="s">
        <v>65</v>
      </c>
      <c r="F5" s="60" t="s">
        <v>66</v>
      </c>
      <c r="G5" s="60" t="s">
        <v>67</v>
      </c>
      <c r="H5" s="60" t="s">
        <v>68</v>
      </c>
      <c r="I5" s="60" t="s">
        <v>69</v>
      </c>
      <c r="J5" s="60" t="s">
        <v>70</v>
      </c>
      <c r="K5" s="61" t="s">
        <v>30</v>
      </c>
      <c r="L5" s="62" t="s">
        <v>42</v>
      </c>
      <c r="M5" s="63" t="s">
        <v>28</v>
      </c>
      <c r="N5" s="14" t="s">
        <v>22</v>
      </c>
      <c r="O5" s="15" t="s">
        <v>24</v>
      </c>
      <c r="P5" s="15" t="s">
        <v>25</v>
      </c>
      <c r="Q5" s="15" t="s">
        <v>26</v>
      </c>
      <c r="R5" s="15" t="s">
        <v>27</v>
      </c>
      <c r="S5" s="15" t="s">
        <v>28</v>
      </c>
      <c r="T5" s="16" t="s">
        <v>29</v>
      </c>
      <c r="U5" s="14" t="s">
        <v>22</v>
      </c>
      <c r="V5" s="15" t="s">
        <v>24</v>
      </c>
      <c r="W5" s="15" t="s">
        <v>25</v>
      </c>
      <c r="X5" s="15" t="s">
        <v>26</v>
      </c>
      <c r="Y5" s="15" t="s">
        <v>27</v>
      </c>
      <c r="Z5" s="15" t="s">
        <v>28</v>
      </c>
      <c r="AA5" s="16" t="s">
        <v>29</v>
      </c>
      <c r="AB5" s="14" t="s">
        <v>22</v>
      </c>
      <c r="AC5" s="15" t="s">
        <v>24</v>
      </c>
      <c r="AD5" s="15" t="s">
        <v>25</v>
      </c>
      <c r="AE5" s="15" t="s">
        <v>26</v>
      </c>
      <c r="AF5" s="15" t="s">
        <v>27</v>
      </c>
      <c r="AG5" s="15" t="s">
        <v>28</v>
      </c>
      <c r="AH5" s="16" t="s">
        <v>71</v>
      </c>
      <c r="AI5" s="14" t="s">
        <v>22</v>
      </c>
      <c r="AJ5" s="15" t="s">
        <v>24</v>
      </c>
      <c r="AK5" s="15" t="s">
        <v>25</v>
      </c>
      <c r="AL5" s="15" t="s">
        <v>26</v>
      </c>
      <c r="AM5" s="15" t="s">
        <v>27</v>
      </c>
      <c r="AN5" s="15" t="s">
        <v>28</v>
      </c>
      <c r="AO5" s="16" t="s">
        <v>71</v>
      </c>
    </row>
    <row r="6" spans="1:41" ht="13.5" thickTop="1">
      <c r="A6" s="238">
        <v>1</v>
      </c>
      <c r="B6" s="285" t="s">
        <v>91</v>
      </c>
      <c r="C6" s="288" t="s">
        <v>141</v>
      </c>
      <c r="D6" s="289">
        <v>14</v>
      </c>
      <c r="E6" s="290" t="s">
        <v>142</v>
      </c>
      <c r="F6" s="289">
        <v>14</v>
      </c>
      <c r="G6" s="290" t="s">
        <v>143</v>
      </c>
      <c r="H6" s="291">
        <v>13</v>
      </c>
      <c r="I6" s="290" t="s">
        <v>144</v>
      </c>
      <c r="J6" s="292">
        <v>12</v>
      </c>
      <c r="K6" s="246">
        <f>D6+F6+H6+J6</f>
        <v>53</v>
      </c>
      <c r="L6" s="243" t="str">
        <f>IF(K6&gt;=50,"Доп","Н/д")</f>
        <v>Доп</v>
      </c>
      <c r="M6" s="247">
        <v>11</v>
      </c>
      <c r="N6" s="358">
        <v>46</v>
      </c>
      <c r="O6" s="359">
        <v>35</v>
      </c>
      <c r="P6" s="360">
        <f>O6/45</f>
        <v>0.7777777777777778</v>
      </c>
      <c r="Q6" s="361">
        <v>20</v>
      </c>
      <c r="R6" s="362">
        <f>IF(Q6&lt;24,2,IF(Q6&lt;28,3,IF(Q6&lt;31,4,5)))</f>
        <v>2</v>
      </c>
      <c r="S6" s="359"/>
      <c r="T6" s="273"/>
      <c r="U6" s="358">
        <v>101</v>
      </c>
      <c r="V6" s="359">
        <v>31</v>
      </c>
      <c r="W6" s="360">
        <f>V6/45</f>
        <v>0.6888888888888889</v>
      </c>
      <c r="X6" s="361">
        <v>20</v>
      </c>
      <c r="Y6" s="362">
        <f>IF(X6&lt;24,2,IF(X6&lt;28,3,IF(X6&lt;31,4,5)))</f>
        <v>2</v>
      </c>
      <c r="Z6" s="359"/>
      <c r="AA6" s="273"/>
      <c r="AB6" s="358">
        <v>8</v>
      </c>
      <c r="AC6" s="359">
        <v>32</v>
      </c>
      <c r="AD6" s="360">
        <f>AC6/45</f>
        <v>0.7111111111111111</v>
      </c>
      <c r="AE6" s="361">
        <v>16</v>
      </c>
      <c r="AF6" s="362">
        <f>IF(AE6&lt;24,2,IF(AE6&lt;28,3,IF(AE6&lt;31,4,5)))</f>
        <v>2</v>
      </c>
      <c r="AG6" s="359"/>
      <c r="AH6" s="273"/>
      <c r="AI6" s="270">
        <v>55</v>
      </c>
      <c r="AJ6" s="377">
        <v>49</v>
      </c>
      <c r="AK6" s="378">
        <f>AJ6/45</f>
        <v>1.0888888888888888</v>
      </c>
      <c r="AL6" s="379">
        <v>24</v>
      </c>
      <c r="AM6" s="380">
        <f>IF(AL6&lt;24,2,IF(AL6&lt;28,3,IF(AL6&lt;31,4,5)))</f>
        <v>3</v>
      </c>
      <c r="AN6" s="377"/>
      <c r="AO6" s="381"/>
    </row>
    <row r="7" spans="1:41" ht="12.75">
      <c r="A7" s="238">
        <v>2</v>
      </c>
      <c r="B7" s="285" t="s">
        <v>92</v>
      </c>
      <c r="C7" s="293" t="s">
        <v>149</v>
      </c>
      <c r="D7" s="243">
        <v>12</v>
      </c>
      <c r="E7" s="244" t="s">
        <v>150</v>
      </c>
      <c r="F7" s="243">
        <v>15</v>
      </c>
      <c r="G7" s="244" t="s">
        <v>151</v>
      </c>
      <c r="H7" s="245">
        <v>14</v>
      </c>
      <c r="I7" s="244" t="s">
        <v>152</v>
      </c>
      <c r="J7" s="247">
        <v>14</v>
      </c>
      <c r="K7" s="246">
        <f>D7+F7+H7+J7</f>
        <v>55</v>
      </c>
      <c r="L7" s="243" t="str">
        <f>IF(K7&gt;=50,"Доп","Н/д")</f>
        <v>Доп</v>
      </c>
      <c r="M7" s="247">
        <v>6</v>
      </c>
      <c r="N7" s="236">
        <v>67</v>
      </c>
      <c r="O7" s="237">
        <v>63</v>
      </c>
      <c r="P7" s="241">
        <f>O7/45</f>
        <v>1.4</v>
      </c>
      <c r="Q7" s="239">
        <v>27</v>
      </c>
      <c r="R7" s="240">
        <f>IF(Q7&lt;24,2,IF(Q7&lt;28,3,IF(Q7&lt;31,4,5)))</f>
        <v>3</v>
      </c>
      <c r="S7" s="237"/>
      <c r="T7" s="242"/>
      <c r="U7" s="29"/>
      <c r="V7" s="26"/>
      <c r="W7" s="130"/>
      <c r="X7" s="131"/>
      <c r="Y7" s="26"/>
      <c r="Z7" s="26"/>
      <c r="AA7" s="23"/>
      <c r="AB7" s="40"/>
      <c r="AC7" s="4"/>
      <c r="AD7" s="64"/>
      <c r="AE7" s="4"/>
      <c r="AF7" s="65"/>
      <c r="AG7" s="4"/>
      <c r="AH7" s="5"/>
      <c r="AI7" s="40"/>
      <c r="AJ7" s="4"/>
      <c r="AK7" s="64"/>
      <c r="AL7" s="4"/>
      <c r="AM7" s="65"/>
      <c r="AN7" s="4"/>
      <c r="AO7" s="5"/>
    </row>
    <row r="8" spans="1:41" ht="12.75">
      <c r="A8" s="238">
        <v>3</v>
      </c>
      <c r="B8" s="285" t="s">
        <v>93</v>
      </c>
      <c r="C8" s="293" t="s">
        <v>137</v>
      </c>
      <c r="D8" s="243">
        <v>12</v>
      </c>
      <c r="E8" s="244" t="s">
        <v>138</v>
      </c>
      <c r="F8" s="243">
        <v>14</v>
      </c>
      <c r="G8" s="244" t="s">
        <v>139</v>
      </c>
      <c r="H8" s="243">
        <v>14</v>
      </c>
      <c r="I8" s="244" t="s">
        <v>140</v>
      </c>
      <c r="J8" s="243">
        <v>15</v>
      </c>
      <c r="K8" s="246">
        <f>D8+F8+H8+J8</f>
        <v>55</v>
      </c>
      <c r="L8" s="243" t="str">
        <f>IF(K8&gt;=50,"Доп","Н/д")</f>
        <v>Доп</v>
      </c>
      <c r="M8" s="247">
        <v>29</v>
      </c>
      <c r="N8" s="29"/>
      <c r="O8" s="26"/>
      <c r="P8" s="130"/>
      <c r="Q8" s="131"/>
      <c r="R8" s="26"/>
      <c r="S8" s="26"/>
      <c r="T8" s="23"/>
      <c r="U8" s="40"/>
      <c r="V8" s="4"/>
      <c r="W8" s="17"/>
      <c r="X8" s="67"/>
      <c r="Y8" s="4"/>
      <c r="Z8" s="4"/>
      <c r="AA8" s="5"/>
      <c r="AB8" s="40"/>
      <c r="AC8" s="4"/>
      <c r="AD8" s="66"/>
      <c r="AE8" s="67"/>
      <c r="AF8" s="65"/>
      <c r="AG8" s="4"/>
      <c r="AH8" s="5"/>
      <c r="AI8" s="40"/>
      <c r="AJ8" s="4"/>
      <c r="AK8" s="66"/>
      <c r="AL8" s="67"/>
      <c r="AM8" s="65"/>
      <c r="AN8" s="4"/>
      <c r="AO8" s="5"/>
    </row>
    <row r="9" spans="1:41" ht="12.75">
      <c r="A9" s="141">
        <v>4</v>
      </c>
      <c r="B9" s="286" t="s">
        <v>94</v>
      </c>
      <c r="C9" s="84"/>
      <c r="D9" s="85"/>
      <c r="E9" s="86"/>
      <c r="F9" s="85"/>
      <c r="G9" s="86"/>
      <c r="H9" s="85"/>
      <c r="I9" s="85"/>
      <c r="J9" s="89"/>
      <c r="K9" s="87"/>
      <c r="L9" s="88"/>
      <c r="M9" s="89"/>
      <c r="N9" s="271">
        <v>49</v>
      </c>
      <c r="O9" s="306">
        <v>42</v>
      </c>
      <c r="P9" s="333">
        <f>O9/45</f>
        <v>0.9333333333333333</v>
      </c>
      <c r="Q9" s="334">
        <v>20</v>
      </c>
      <c r="R9" s="335">
        <f>IF(Q9&lt;24,2,IF(Q9&lt;28,3,IF(Q9&lt;31,4,5)))</f>
        <v>2</v>
      </c>
      <c r="S9" s="306"/>
      <c r="T9" s="274"/>
      <c r="U9" s="236">
        <v>63</v>
      </c>
      <c r="V9" s="237">
        <v>23</v>
      </c>
      <c r="W9" s="241">
        <f>V9/45</f>
        <v>0.5111111111111111</v>
      </c>
      <c r="X9" s="239">
        <f>31*1.3</f>
        <v>40.300000000000004</v>
      </c>
      <c r="Y9" s="240">
        <f>IF(X9&lt;24,2,IF(X9&lt;28,3,IF(X9&lt;31,4,5)))</f>
        <v>5</v>
      </c>
      <c r="Z9" s="237"/>
      <c r="AA9" s="242"/>
      <c r="AB9" s="40"/>
      <c r="AC9" s="4"/>
      <c r="AD9" s="4"/>
      <c r="AE9" s="4"/>
      <c r="AF9" s="4"/>
      <c r="AG9" s="4"/>
      <c r="AH9" s="5"/>
      <c r="AI9" s="40"/>
      <c r="AJ9" s="4"/>
      <c r="AK9" s="4"/>
      <c r="AL9" s="4"/>
      <c r="AM9" s="4"/>
      <c r="AN9" s="4"/>
      <c r="AO9" s="5"/>
    </row>
    <row r="10" spans="1:41" ht="15" customHeight="1">
      <c r="A10" s="238">
        <v>5</v>
      </c>
      <c r="B10" s="285" t="s">
        <v>95</v>
      </c>
      <c r="C10" s="293" t="s">
        <v>141</v>
      </c>
      <c r="D10" s="243">
        <v>14</v>
      </c>
      <c r="E10" s="244" t="s">
        <v>142</v>
      </c>
      <c r="F10" s="243">
        <v>13</v>
      </c>
      <c r="G10" s="244" t="s">
        <v>143</v>
      </c>
      <c r="H10" s="245">
        <v>15</v>
      </c>
      <c r="I10" s="244" t="s">
        <v>144</v>
      </c>
      <c r="J10" s="247">
        <v>15</v>
      </c>
      <c r="K10" s="246">
        <f aca="true" t="shared" si="0" ref="K10:K19">D10+F10+H10+J10</f>
        <v>57</v>
      </c>
      <c r="L10" s="243" t="str">
        <f aca="true" t="shared" si="1" ref="L10:L20">IF(K10&gt;=50,"Доп","Н/д")</f>
        <v>Доп</v>
      </c>
      <c r="M10" s="247">
        <v>4</v>
      </c>
      <c r="N10" s="236">
        <v>63</v>
      </c>
      <c r="O10" s="237">
        <v>52</v>
      </c>
      <c r="P10" s="241">
        <f>O10/45</f>
        <v>1.1555555555555554</v>
      </c>
      <c r="Q10" s="239">
        <v>29</v>
      </c>
      <c r="R10" s="240">
        <f>IF(Q10&lt;24,2,IF(Q10&lt;28,3,IF(Q10&lt;31,4,5)))</f>
        <v>4</v>
      </c>
      <c r="S10" s="237"/>
      <c r="T10" s="242"/>
      <c r="U10" s="29"/>
      <c r="V10" s="26"/>
      <c r="W10" s="130"/>
      <c r="X10" s="131"/>
      <c r="Y10" s="26"/>
      <c r="Z10" s="26"/>
      <c r="AA10" s="23"/>
      <c r="AB10" s="40"/>
      <c r="AC10" s="4"/>
      <c r="AD10" s="66"/>
      <c r="AE10" s="67"/>
      <c r="AF10" s="65"/>
      <c r="AG10" s="4"/>
      <c r="AH10" s="5"/>
      <c r="AI10" s="40"/>
      <c r="AJ10" s="4"/>
      <c r="AK10" s="4"/>
      <c r="AL10" s="4"/>
      <c r="AM10" s="4"/>
      <c r="AN10" s="4"/>
      <c r="AO10" s="5"/>
    </row>
    <row r="11" spans="1:41" ht="12.75">
      <c r="A11" s="238">
        <v>6</v>
      </c>
      <c r="B11" s="285" t="s">
        <v>96</v>
      </c>
      <c r="C11" s="293" t="s">
        <v>149</v>
      </c>
      <c r="D11" s="243">
        <v>14</v>
      </c>
      <c r="E11" s="244" t="s">
        <v>150</v>
      </c>
      <c r="F11" s="243">
        <v>13</v>
      </c>
      <c r="G11" s="244" t="s">
        <v>151</v>
      </c>
      <c r="H11" s="245">
        <v>15</v>
      </c>
      <c r="I11" s="244" t="s">
        <v>152</v>
      </c>
      <c r="J11" s="247">
        <v>12</v>
      </c>
      <c r="K11" s="246">
        <f t="shared" si="0"/>
        <v>54</v>
      </c>
      <c r="L11" s="243" t="str">
        <f t="shared" si="1"/>
        <v>Доп</v>
      </c>
      <c r="M11" s="247">
        <v>19</v>
      </c>
      <c r="N11" s="271">
        <v>94</v>
      </c>
      <c r="O11" s="306">
        <v>70</v>
      </c>
      <c r="P11" s="333">
        <f>O11/45</f>
        <v>1.5555555555555556</v>
      </c>
      <c r="Q11" s="334">
        <f>21*0.7</f>
        <v>14.7</v>
      </c>
      <c r="R11" s="335">
        <f>IF(Q11&lt;24,2,IF(Q11&lt;28,3,IF(Q11&lt;31,4,5)))</f>
        <v>2</v>
      </c>
      <c r="S11" s="306"/>
      <c r="T11" s="274"/>
      <c r="U11" s="271">
        <v>18</v>
      </c>
      <c r="V11" s="306">
        <v>70</v>
      </c>
      <c r="W11" s="333">
        <f>V11/45</f>
        <v>1.5555555555555556</v>
      </c>
      <c r="X11" s="334">
        <v>23</v>
      </c>
      <c r="Y11" s="335">
        <f>IF(X11&lt;24,2,IF(X11&lt;28,3,IF(X11&lt;31,4,5)))</f>
        <v>2</v>
      </c>
      <c r="Z11" s="306"/>
      <c r="AA11" s="274"/>
      <c r="AB11" s="40"/>
      <c r="AC11" s="4"/>
      <c r="AD11" s="66"/>
      <c r="AE11" s="67"/>
      <c r="AF11" s="65"/>
      <c r="AG11" s="4"/>
      <c r="AH11" s="5"/>
      <c r="AI11" s="40"/>
      <c r="AJ11" s="4"/>
      <c r="AK11" s="4"/>
      <c r="AL11" s="4"/>
      <c r="AM11" s="4"/>
      <c r="AN11" s="4"/>
      <c r="AO11" s="5"/>
    </row>
    <row r="12" spans="1:41" ht="12.75">
      <c r="A12" s="238">
        <v>7</v>
      </c>
      <c r="B12" s="285" t="s">
        <v>97</v>
      </c>
      <c r="C12" s="293" t="s">
        <v>145</v>
      </c>
      <c r="D12" s="243">
        <v>15</v>
      </c>
      <c r="E12" s="244" t="s">
        <v>146</v>
      </c>
      <c r="F12" s="243">
        <v>13</v>
      </c>
      <c r="G12" s="244" t="s">
        <v>147</v>
      </c>
      <c r="H12" s="245">
        <v>15</v>
      </c>
      <c r="I12" s="244" t="s">
        <v>148</v>
      </c>
      <c r="J12" s="247">
        <v>14</v>
      </c>
      <c r="K12" s="246">
        <f t="shared" si="0"/>
        <v>57</v>
      </c>
      <c r="L12" s="243" t="str">
        <f t="shared" si="1"/>
        <v>Доп</v>
      </c>
      <c r="M12" s="247">
        <v>20</v>
      </c>
      <c r="N12" s="236">
        <v>57</v>
      </c>
      <c r="O12" s="237">
        <v>35</v>
      </c>
      <c r="P12" s="241">
        <f>O12/45</f>
        <v>0.7777777777777778</v>
      </c>
      <c r="Q12" s="239">
        <v>24</v>
      </c>
      <c r="R12" s="240">
        <f>IF(Q12&lt;24,2,IF(Q12&lt;28,3,IF(Q12&lt;31,4,5)))</f>
        <v>3</v>
      </c>
      <c r="S12" s="237"/>
      <c r="T12" s="242"/>
      <c r="U12" s="40"/>
      <c r="V12" s="4"/>
      <c r="W12" s="17"/>
      <c r="X12" s="67"/>
      <c r="Y12" s="4"/>
      <c r="Z12" s="4"/>
      <c r="AA12" s="5"/>
      <c r="AB12" s="40"/>
      <c r="AC12" s="4"/>
      <c r="AD12" s="17"/>
      <c r="AE12" s="67"/>
      <c r="AF12" s="4"/>
      <c r="AG12" s="4"/>
      <c r="AH12" s="5"/>
      <c r="AI12" s="40"/>
      <c r="AJ12" s="4"/>
      <c r="AK12" s="64"/>
      <c r="AL12" s="4"/>
      <c r="AM12" s="65"/>
      <c r="AN12" s="4"/>
      <c r="AO12" s="5"/>
    </row>
    <row r="13" spans="1:41" ht="12.75">
      <c r="A13" s="238">
        <v>8</v>
      </c>
      <c r="B13" s="285" t="s">
        <v>98</v>
      </c>
      <c r="C13" s="293" t="s">
        <v>130</v>
      </c>
      <c r="D13" s="243">
        <v>14</v>
      </c>
      <c r="E13" s="244" t="s">
        <v>131</v>
      </c>
      <c r="F13" s="243">
        <v>13</v>
      </c>
      <c r="G13" s="244" t="s">
        <v>132</v>
      </c>
      <c r="H13" s="245">
        <v>14</v>
      </c>
      <c r="I13" s="244" t="s">
        <v>129</v>
      </c>
      <c r="J13" s="247">
        <v>12</v>
      </c>
      <c r="K13" s="246">
        <f t="shared" si="0"/>
        <v>53</v>
      </c>
      <c r="L13" s="243" t="str">
        <f t="shared" si="1"/>
        <v>Доп</v>
      </c>
      <c r="M13" s="247">
        <v>12</v>
      </c>
      <c r="N13" s="29"/>
      <c r="O13" s="26"/>
      <c r="P13" s="130"/>
      <c r="Q13" s="131"/>
      <c r="R13" s="26"/>
      <c r="S13" s="26"/>
      <c r="T13" s="23"/>
      <c r="U13" s="29"/>
      <c r="V13" s="26"/>
      <c r="W13" s="130"/>
      <c r="X13" s="131"/>
      <c r="Y13" s="26"/>
      <c r="Z13" s="26"/>
      <c r="AA13" s="23"/>
      <c r="AB13" s="29"/>
      <c r="AC13" s="26"/>
      <c r="AD13" s="130"/>
      <c r="AE13" s="131"/>
      <c r="AF13" s="26"/>
      <c r="AG13" s="26"/>
      <c r="AH13" s="23"/>
      <c r="AI13" s="40"/>
      <c r="AJ13" s="4"/>
      <c r="AK13" s="66"/>
      <c r="AL13" s="67"/>
      <c r="AM13" s="65"/>
      <c r="AN13" s="4"/>
      <c r="AO13" s="5"/>
    </row>
    <row r="14" spans="1:41" ht="12.75">
      <c r="A14" s="238">
        <v>9</v>
      </c>
      <c r="B14" s="285" t="s">
        <v>99</v>
      </c>
      <c r="C14" s="293" t="s">
        <v>137</v>
      </c>
      <c r="D14" s="243">
        <v>13</v>
      </c>
      <c r="E14" s="244" t="s">
        <v>138</v>
      </c>
      <c r="F14" s="243">
        <v>14</v>
      </c>
      <c r="G14" s="244" t="s">
        <v>139</v>
      </c>
      <c r="H14" s="245">
        <v>13</v>
      </c>
      <c r="I14" s="244" t="s">
        <v>140</v>
      </c>
      <c r="J14" s="247">
        <v>14</v>
      </c>
      <c r="K14" s="246">
        <f t="shared" si="0"/>
        <v>54</v>
      </c>
      <c r="L14" s="243" t="str">
        <f t="shared" si="1"/>
        <v>Доп</v>
      </c>
      <c r="M14" s="247">
        <v>8</v>
      </c>
      <c r="N14" s="271">
        <v>50</v>
      </c>
      <c r="O14" s="306">
        <v>65</v>
      </c>
      <c r="P14" s="333">
        <f aca="true" t="shared" si="2" ref="P14:P19">O14/45</f>
        <v>1.4444444444444444</v>
      </c>
      <c r="Q14" s="334">
        <f>0.7*19</f>
        <v>13.299999999999999</v>
      </c>
      <c r="R14" s="335">
        <f aca="true" t="shared" si="3" ref="R14:R19">IF(Q14&lt;24,2,IF(Q14&lt;28,3,IF(Q14&lt;31,4,5)))</f>
        <v>2</v>
      </c>
      <c r="S14" s="306"/>
      <c r="T14" s="274"/>
      <c r="U14" s="236">
        <v>41</v>
      </c>
      <c r="V14" s="237">
        <v>27</v>
      </c>
      <c r="W14" s="241">
        <f>V14/45</f>
        <v>0.6</v>
      </c>
      <c r="X14" s="239">
        <f>22*1.3</f>
        <v>28.6</v>
      </c>
      <c r="Y14" s="240">
        <f>IF(X14&lt;24,2,IF(X14&lt;28,3,IF(X14&lt;31,4,5)))</f>
        <v>4</v>
      </c>
      <c r="Z14" s="237"/>
      <c r="AA14" s="242"/>
      <c r="AB14" s="40"/>
      <c r="AC14" s="4"/>
      <c r="AD14" s="17"/>
      <c r="AE14" s="67"/>
      <c r="AF14" s="4"/>
      <c r="AG14" s="4"/>
      <c r="AH14" s="5"/>
      <c r="AI14" s="40"/>
      <c r="AJ14" s="4"/>
      <c r="AK14" s="17"/>
      <c r="AL14" s="67"/>
      <c r="AM14" s="4"/>
      <c r="AN14" s="4"/>
      <c r="AO14" s="5"/>
    </row>
    <row r="15" spans="1:41" ht="12.75">
      <c r="A15" s="238">
        <v>10</v>
      </c>
      <c r="B15" s="285" t="s">
        <v>100</v>
      </c>
      <c r="C15" s="293" t="s">
        <v>149</v>
      </c>
      <c r="D15" s="243">
        <v>12</v>
      </c>
      <c r="E15" s="244" t="s">
        <v>150</v>
      </c>
      <c r="F15" s="243">
        <v>11</v>
      </c>
      <c r="G15" s="244" t="s">
        <v>151</v>
      </c>
      <c r="H15" s="245">
        <v>14</v>
      </c>
      <c r="I15" s="244" t="s">
        <v>152</v>
      </c>
      <c r="J15" s="247">
        <v>14</v>
      </c>
      <c r="K15" s="246">
        <f t="shared" si="0"/>
        <v>51</v>
      </c>
      <c r="L15" s="243" t="str">
        <f t="shared" si="1"/>
        <v>Доп</v>
      </c>
      <c r="M15" s="247">
        <v>24</v>
      </c>
      <c r="N15" s="236">
        <v>42</v>
      </c>
      <c r="O15" s="237">
        <v>23</v>
      </c>
      <c r="P15" s="241">
        <f t="shared" si="2"/>
        <v>0.5111111111111111</v>
      </c>
      <c r="Q15" s="239">
        <f>1.3*25</f>
        <v>32.5</v>
      </c>
      <c r="R15" s="240">
        <f t="shared" si="3"/>
        <v>5</v>
      </c>
      <c r="S15" s="237"/>
      <c r="T15" s="242"/>
      <c r="U15" s="29"/>
      <c r="V15" s="26"/>
      <c r="W15" s="130"/>
      <c r="X15" s="131"/>
      <c r="Y15" s="26"/>
      <c r="Z15" s="26"/>
      <c r="AA15" s="23"/>
      <c r="AB15" s="29"/>
      <c r="AC15" s="26"/>
      <c r="AD15" s="130"/>
      <c r="AE15" s="131"/>
      <c r="AF15" s="26"/>
      <c r="AG15" s="26"/>
      <c r="AH15" s="23"/>
      <c r="AI15" s="40"/>
      <c r="AJ15" s="4"/>
      <c r="AK15" s="4"/>
      <c r="AL15" s="4"/>
      <c r="AM15" s="4"/>
      <c r="AN15" s="4"/>
      <c r="AO15" s="5"/>
    </row>
    <row r="16" spans="1:41" ht="12.75">
      <c r="A16" s="238">
        <v>11</v>
      </c>
      <c r="B16" s="285" t="s">
        <v>101</v>
      </c>
      <c r="C16" s="293" t="s">
        <v>130</v>
      </c>
      <c r="D16" s="243">
        <v>13</v>
      </c>
      <c r="E16" s="244" t="s">
        <v>131</v>
      </c>
      <c r="F16" s="243">
        <v>14</v>
      </c>
      <c r="G16" s="244" t="s">
        <v>132</v>
      </c>
      <c r="H16" s="245">
        <v>15</v>
      </c>
      <c r="I16" s="244" t="s">
        <v>129</v>
      </c>
      <c r="J16" s="247">
        <v>15</v>
      </c>
      <c r="K16" s="246">
        <f t="shared" si="0"/>
        <v>57</v>
      </c>
      <c r="L16" s="243" t="str">
        <f t="shared" si="1"/>
        <v>Доп</v>
      </c>
      <c r="M16" s="247">
        <v>2</v>
      </c>
      <c r="N16" s="271">
        <v>25</v>
      </c>
      <c r="O16" s="306">
        <v>50</v>
      </c>
      <c r="P16" s="333">
        <f t="shared" si="2"/>
        <v>1.1111111111111112</v>
      </c>
      <c r="Q16" s="334">
        <v>16</v>
      </c>
      <c r="R16" s="335">
        <f t="shared" si="3"/>
        <v>2</v>
      </c>
      <c r="S16" s="306"/>
      <c r="T16" s="274"/>
      <c r="U16" s="236">
        <v>67</v>
      </c>
      <c r="V16" s="237">
        <v>22</v>
      </c>
      <c r="W16" s="241">
        <f>V16/45</f>
        <v>0.4888888888888889</v>
      </c>
      <c r="X16" s="239">
        <f>28*1.3</f>
        <v>36.4</v>
      </c>
      <c r="Y16" s="240">
        <f>IF(X16&lt;24,2,IF(X16&lt;28,3,IF(X16&lt;31,4,5)))</f>
        <v>5</v>
      </c>
      <c r="Z16" s="237"/>
      <c r="AA16" s="242"/>
      <c r="AB16" s="40"/>
      <c r="AC16" s="4"/>
      <c r="AD16" s="64"/>
      <c r="AE16" s="4"/>
      <c r="AF16" s="65"/>
      <c r="AG16" s="4"/>
      <c r="AH16" s="5"/>
      <c r="AI16" s="40"/>
      <c r="AJ16" s="4"/>
      <c r="AK16" s="64"/>
      <c r="AL16" s="4"/>
      <c r="AM16" s="65"/>
      <c r="AN16" s="4"/>
      <c r="AO16" s="5"/>
    </row>
    <row r="17" spans="1:41" ht="12.75">
      <c r="A17" s="238">
        <v>12</v>
      </c>
      <c r="B17" s="285" t="s">
        <v>102</v>
      </c>
      <c r="C17" s="293" t="s">
        <v>130</v>
      </c>
      <c r="D17" s="243">
        <v>15</v>
      </c>
      <c r="E17" s="244" t="s">
        <v>131</v>
      </c>
      <c r="F17" s="243">
        <v>14</v>
      </c>
      <c r="G17" s="244" t="s">
        <v>132</v>
      </c>
      <c r="H17" s="245">
        <v>14</v>
      </c>
      <c r="I17" s="244" t="s">
        <v>129</v>
      </c>
      <c r="J17" s="247">
        <v>15</v>
      </c>
      <c r="K17" s="246">
        <f t="shared" si="0"/>
        <v>58</v>
      </c>
      <c r="L17" s="243" t="str">
        <f t="shared" si="1"/>
        <v>Доп</v>
      </c>
      <c r="M17" s="247">
        <v>1</v>
      </c>
      <c r="N17" s="236">
        <v>62</v>
      </c>
      <c r="O17" s="237">
        <v>53</v>
      </c>
      <c r="P17" s="241">
        <f t="shared" si="2"/>
        <v>1.1777777777777778</v>
      </c>
      <c r="Q17" s="239">
        <v>28</v>
      </c>
      <c r="R17" s="240">
        <f t="shared" si="3"/>
        <v>4</v>
      </c>
      <c r="S17" s="237"/>
      <c r="T17" s="242"/>
      <c r="U17" s="29"/>
      <c r="V17" s="26"/>
      <c r="W17" s="130"/>
      <c r="X17" s="131"/>
      <c r="Y17" s="26"/>
      <c r="Z17" s="26"/>
      <c r="AA17" s="23"/>
      <c r="AB17" s="40"/>
      <c r="AC17" s="4"/>
      <c r="AD17" s="4"/>
      <c r="AE17" s="4"/>
      <c r="AF17" s="4"/>
      <c r="AG17" s="4"/>
      <c r="AH17" s="5"/>
      <c r="AI17" s="40"/>
      <c r="AJ17" s="4"/>
      <c r="AK17" s="4"/>
      <c r="AL17" s="4"/>
      <c r="AM17" s="4"/>
      <c r="AN17" s="4"/>
      <c r="AO17" s="5"/>
    </row>
    <row r="18" spans="1:41" ht="12.75">
      <c r="A18" s="238">
        <v>13</v>
      </c>
      <c r="B18" s="285" t="s">
        <v>103</v>
      </c>
      <c r="C18" s="293" t="s">
        <v>130</v>
      </c>
      <c r="D18" s="243">
        <v>13</v>
      </c>
      <c r="E18" s="244" t="s">
        <v>131</v>
      </c>
      <c r="F18" s="243">
        <v>13</v>
      </c>
      <c r="G18" s="244" t="s">
        <v>132</v>
      </c>
      <c r="H18" s="245">
        <v>12</v>
      </c>
      <c r="I18" s="244" t="s">
        <v>129</v>
      </c>
      <c r="J18" s="247">
        <v>13</v>
      </c>
      <c r="K18" s="246">
        <f t="shared" si="0"/>
        <v>51</v>
      </c>
      <c r="L18" s="243" t="str">
        <f t="shared" si="1"/>
        <v>Доп</v>
      </c>
      <c r="M18" s="247">
        <v>23</v>
      </c>
      <c r="N18" s="236">
        <v>50</v>
      </c>
      <c r="O18" s="237">
        <v>39</v>
      </c>
      <c r="P18" s="241">
        <f t="shared" si="2"/>
        <v>0.8666666666666667</v>
      </c>
      <c r="Q18" s="239">
        <v>26</v>
      </c>
      <c r="R18" s="240">
        <f t="shared" si="3"/>
        <v>3</v>
      </c>
      <c r="S18" s="237"/>
      <c r="T18" s="242"/>
      <c r="U18" s="29"/>
      <c r="V18" s="26"/>
      <c r="W18" s="130"/>
      <c r="X18" s="131"/>
      <c r="Y18" s="26"/>
      <c r="Z18" s="26"/>
      <c r="AA18" s="23"/>
      <c r="AB18" s="40"/>
      <c r="AC18" s="4"/>
      <c r="AD18" s="66"/>
      <c r="AE18" s="67"/>
      <c r="AF18" s="65"/>
      <c r="AG18" s="4"/>
      <c r="AH18" s="5"/>
      <c r="AI18" s="40"/>
      <c r="AJ18" s="4"/>
      <c r="AK18" s="66"/>
      <c r="AL18" s="67"/>
      <c r="AM18" s="65"/>
      <c r="AN18" s="4"/>
      <c r="AO18" s="5"/>
    </row>
    <row r="19" spans="1:41" ht="12.75">
      <c r="A19" s="238">
        <v>14</v>
      </c>
      <c r="B19" s="285" t="s">
        <v>104</v>
      </c>
      <c r="C19" s="293" t="s">
        <v>130</v>
      </c>
      <c r="D19" s="243">
        <v>13</v>
      </c>
      <c r="E19" s="244" t="s">
        <v>131</v>
      </c>
      <c r="F19" s="243">
        <v>14</v>
      </c>
      <c r="G19" s="244" t="s">
        <v>132</v>
      </c>
      <c r="H19" s="245">
        <v>13</v>
      </c>
      <c r="I19" s="244" t="s">
        <v>129</v>
      </c>
      <c r="J19" s="247">
        <v>12</v>
      </c>
      <c r="K19" s="246">
        <f t="shared" si="0"/>
        <v>52</v>
      </c>
      <c r="L19" s="243" t="str">
        <f t="shared" si="1"/>
        <v>Доп</v>
      </c>
      <c r="M19" s="247">
        <v>10</v>
      </c>
      <c r="N19" s="236">
        <v>36</v>
      </c>
      <c r="O19" s="237">
        <v>59</v>
      </c>
      <c r="P19" s="241">
        <f t="shared" si="2"/>
        <v>1.3111111111111111</v>
      </c>
      <c r="Q19" s="239">
        <v>26</v>
      </c>
      <c r="R19" s="240">
        <f t="shared" si="3"/>
        <v>3</v>
      </c>
      <c r="S19" s="237"/>
      <c r="T19" s="242"/>
      <c r="U19" s="40"/>
      <c r="V19" s="4"/>
      <c r="W19" s="17"/>
      <c r="X19" s="67"/>
      <c r="Y19" s="4"/>
      <c r="Z19" s="4"/>
      <c r="AA19" s="5"/>
      <c r="AB19" s="40"/>
      <c r="AC19" s="4"/>
      <c r="AD19" s="17"/>
      <c r="AE19" s="67"/>
      <c r="AF19" s="4"/>
      <c r="AG19" s="4"/>
      <c r="AH19" s="5"/>
      <c r="AI19" s="40"/>
      <c r="AJ19" s="4"/>
      <c r="AK19" s="4"/>
      <c r="AL19" s="4"/>
      <c r="AM19" s="4"/>
      <c r="AN19" s="4"/>
      <c r="AO19" s="5"/>
    </row>
    <row r="20" spans="1:41" ht="12.75">
      <c r="A20" s="238">
        <v>15</v>
      </c>
      <c r="B20" s="285" t="s">
        <v>105</v>
      </c>
      <c r="C20" s="244" t="s">
        <v>145</v>
      </c>
      <c r="D20" s="243">
        <v>14</v>
      </c>
      <c r="E20" s="244" t="s">
        <v>146</v>
      </c>
      <c r="F20" s="243">
        <v>13</v>
      </c>
      <c r="G20" s="244" t="s">
        <v>147</v>
      </c>
      <c r="H20" s="243">
        <v>14</v>
      </c>
      <c r="I20" s="244" t="s">
        <v>148</v>
      </c>
      <c r="J20" s="243">
        <v>14</v>
      </c>
      <c r="K20" s="246">
        <f aca="true" t="shared" si="4" ref="K20:K27">D20+F20+H20+J20</f>
        <v>55</v>
      </c>
      <c r="L20" s="243" t="str">
        <f t="shared" si="1"/>
        <v>Доп</v>
      </c>
      <c r="M20" s="247">
        <v>25</v>
      </c>
      <c r="N20" s="29"/>
      <c r="O20" s="26"/>
      <c r="P20" s="130"/>
      <c r="Q20" s="131"/>
      <c r="R20" s="26"/>
      <c r="S20" s="26"/>
      <c r="T20" s="23"/>
      <c r="U20" s="29"/>
      <c r="V20" s="26"/>
      <c r="W20" s="130"/>
      <c r="X20" s="131"/>
      <c r="Y20" s="26"/>
      <c r="Z20" s="26"/>
      <c r="AA20" s="23"/>
      <c r="AB20" s="40"/>
      <c r="AC20" s="4"/>
      <c r="AD20" s="4"/>
      <c r="AE20" s="4"/>
      <c r="AF20" s="4"/>
      <c r="AG20" s="4"/>
      <c r="AH20" s="5"/>
      <c r="AI20" s="40"/>
      <c r="AJ20" s="4"/>
      <c r="AK20" s="4"/>
      <c r="AL20" s="4"/>
      <c r="AM20" s="4"/>
      <c r="AN20" s="4"/>
      <c r="AO20" s="5"/>
    </row>
    <row r="21" spans="1:41" ht="12.75">
      <c r="A21" s="238">
        <v>16</v>
      </c>
      <c r="B21" s="285" t="s">
        <v>106</v>
      </c>
      <c r="C21" s="293" t="s">
        <v>130</v>
      </c>
      <c r="D21" s="243">
        <v>14</v>
      </c>
      <c r="E21" s="244" t="s">
        <v>131</v>
      </c>
      <c r="F21" s="243">
        <v>13</v>
      </c>
      <c r="G21" s="244" t="s">
        <v>132</v>
      </c>
      <c r="H21" s="245">
        <v>14</v>
      </c>
      <c r="I21" s="244" t="s">
        <v>129</v>
      </c>
      <c r="J21" s="247">
        <v>13</v>
      </c>
      <c r="K21" s="246">
        <f t="shared" si="4"/>
        <v>54</v>
      </c>
      <c r="L21" s="243" t="str">
        <f aca="true" t="shared" si="5" ref="L21:L27">IF(K21&gt;=50,"Доп","Н/д")</f>
        <v>Доп</v>
      </c>
      <c r="M21" s="247">
        <v>22</v>
      </c>
      <c r="N21" s="271">
        <v>10</v>
      </c>
      <c r="O21" s="306">
        <v>77</v>
      </c>
      <c r="P21" s="333">
        <f>O21/45</f>
        <v>1.711111111111111</v>
      </c>
      <c r="Q21" s="334">
        <f>0.7*17</f>
        <v>11.899999999999999</v>
      </c>
      <c r="R21" s="335">
        <f>IF(Q21&lt;24,2,IF(Q21&lt;28,3,IF(Q21&lt;31,4,5)))</f>
        <v>2</v>
      </c>
      <c r="S21" s="306"/>
      <c r="T21" s="274"/>
      <c r="U21" s="271">
        <v>44</v>
      </c>
      <c r="V21" s="306">
        <v>54</v>
      </c>
      <c r="W21" s="333">
        <f>V21/45</f>
        <v>1.2</v>
      </c>
      <c r="X21" s="334">
        <v>18</v>
      </c>
      <c r="Y21" s="335">
        <f>IF(X21&lt;24,2,IF(X21&lt;28,3,IF(X21&lt;31,4,5)))</f>
        <v>2</v>
      </c>
      <c r="Z21" s="306"/>
      <c r="AA21" s="274"/>
      <c r="AB21" s="236">
        <v>85</v>
      </c>
      <c r="AC21" s="237">
        <v>39</v>
      </c>
      <c r="AD21" s="241">
        <f>AC21/45</f>
        <v>0.8666666666666667</v>
      </c>
      <c r="AE21" s="239">
        <v>24</v>
      </c>
      <c r="AF21" s="240">
        <f>IF(AE21&lt;24,2,IF(AE21&lt;28,3,IF(AE21&lt;31,4,5)))</f>
        <v>3</v>
      </c>
      <c r="AG21" s="237"/>
      <c r="AH21" s="242"/>
      <c r="AI21" s="40"/>
      <c r="AJ21" s="4"/>
      <c r="AK21" s="4"/>
      <c r="AL21" s="4"/>
      <c r="AM21" s="4"/>
      <c r="AN21" s="4"/>
      <c r="AO21" s="5"/>
    </row>
    <row r="22" spans="1:41" ht="12.75">
      <c r="A22" s="238">
        <v>17</v>
      </c>
      <c r="B22" s="285" t="s">
        <v>107</v>
      </c>
      <c r="C22" s="293" t="s">
        <v>133</v>
      </c>
      <c r="D22" s="243">
        <v>14</v>
      </c>
      <c r="E22" s="244" t="s">
        <v>134</v>
      </c>
      <c r="F22" s="243">
        <v>14</v>
      </c>
      <c r="G22" s="244" t="s">
        <v>135</v>
      </c>
      <c r="H22" s="245">
        <v>12</v>
      </c>
      <c r="I22" s="244" t="s">
        <v>136</v>
      </c>
      <c r="J22" s="247">
        <v>14</v>
      </c>
      <c r="K22" s="246">
        <f t="shared" si="4"/>
        <v>54</v>
      </c>
      <c r="L22" s="243" t="str">
        <f t="shared" si="5"/>
        <v>Доп</v>
      </c>
      <c r="M22" s="247">
        <v>9</v>
      </c>
      <c r="N22" s="29"/>
      <c r="O22" s="26"/>
      <c r="P22" s="130"/>
      <c r="Q22" s="131"/>
      <c r="R22" s="26"/>
      <c r="S22" s="26"/>
      <c r="T22" s="23"/>
      <c r="U22" s="40"/>
      <c r="V22" s="4"/>
      <c r="W22" s="17"/>
      <c r="X22" s="67"/>
      <c r="Y22" s="4"/>
      <c r="Z22" s="4"/>
      <c r="AA22" s="5"/>
      <c r="AB22" s="40"/>
      <c r="AC22" s="4"/>
      <c r="AD22" s="4"/>
      <c r="AE22" s="4"/>
      <c r="AF22" s="4"/>
      <c r="AG22" s="4"/>
      <c r="AH22" s="5"/>
      <c r="AI22" s="40"/>
      <c r="AJ22" s="4"/>
      <c r="AK22" s="4"/>
      <c r="AL22" s="4"/>
      <c r="AM22" s="4"/>
      <c r="AN22" s="4"/>
      <c r="AO22" s="5"/>
    </row>
    <row r="23" spans="1:41" ht="12.75">
      <c r="A23" s="238">
        <v>18</v>
      </c>
      <c r="B23" s="285" t="s">
        <v>108</v>
      </c>
      <c r="C23" s="293" t="s">
        <v>130</v>
      </c>
      <c r="D23" s="243">
        <v>14</v>
      </c>
      <c r="E23" s="244" t="s">
        <v>131</v>
      </c>
      <c r="F23" s="243">
        <v>14</v>
      </c>
      <c r="G23" s="244" t="s">
        <v>132</v>
      </c>
      <c r="H23" s="245">
        <v>13</v>
      </c>
      <c r="I23" s="244" t="s">
        <v>129</v>
      </c>
      <c r="J23" s="247">
        <v>11</v>
      </c>
      <c r="K23" s="246">
        <f t="shared" si="4"/>
        <v>52</v>
      </c>
      <c r="L23" s="243" t="str">
        <f t="shared" si="5"/>
        <v>Доп</v>
      </c>
      <c r="M23" s="247">
        <v>27</v>
      </c>
      <c r="N23" s="236">
        <v>39</v>
      </c>
      <c r="O23" s="237">
        <v>17</v>
      </c>
      <c r="P23" s="241">
        <f>O23/45</f>
        <v>0.37777777777777777</v>
      </c>
      <c r="Q23" s="239">
        <f>30*1.3</f>
        <v>39</v>
      </c>
      <c r="R23" s="240">
        <f>IF(Q23&lt;24,2,IF(Q23&lt;28,3,IF(Q23&lt;31,4,5)))</f>
        <v>5</v>
      </c>
      <c r="S23" s="237"/>
      <c r="T23" s="242"/>
      <c r="U23" s="40"/>
      <c r="V23" s="4"/>
      <c r="W23" s="17"/>
      <c r="X23" s="67"/>
      <c r="Y23" s="4"/>
      <c r="Z23" s="4"/>
      <c r="AA23" s="5"/>
      <c r="AB23" s="40"/>
      <c r="AC23" s="4"/>
      <c r="AD23" s="4"/>
      <c r="AE23" s="4"/>
      <c r="AF23" s="4"/>
      <c r="AG23" s="4"/>
      <c r="AH23" s="5"/>
      <c r="AI23" s="40"/>
      <c r="AJ23" s="4"/>
      <c r="AK23" s="4"/>
      <c r="AL23" s="4"/>
      <c r="AM23" s="4"/>
      <c r="AN23" s="4"/>
      <c r="AO23" s="5"/>
    </row>
    <row r="24" spans="1:41" ht="12.75">
      <c r="A24" s="238">
        <v>19</v>
      </c>
      <c r="B24" s="285" t="s">
        <v>109</v>
      </c>
      <c r="C24" s="293" t="s">
        <v>137</v>
      </c>
      <c r="D24" s="243">
        <v>13</v>
      </c>
      <c r="E24" s="244" t="s">
        <v>138</v>
      </c>
      <c r="F24" s="243">
        <v>14</v>
      </c>
      <c r="G24" s="244" t="s">
        <v>139</v>
      </c>
      <c r="H24" s="245">
        <v>13</v>
      </c>
      <c r="I24" s="244" t="s">
        <v>140</v>
      </c>
      <c r="J24" s="247">
        <v>15</v>
      </c>
      <c r="K24" s="246">
        <f t="shared" si="4"/>
        <v>55</v>
      </c>
      <c r="L24" s="243" t="str">
        <f t="shared" si="5"/>
        <v>Доп</v>
      </c>
      <c r="M24" s="247">
        <v>20</v>
      </c>
      <c r="N24" s="271">
        <v>29</v>
      </c>
      <c r="O24" s="306">
        <v>71</v>
      </c>
      <c r="P24" s="333">
        <f>O24/45</f>
        <v>1.5777777777777777</v>
      </c>
      <c r="Q24" s="334">
        <f>22*0.7</f>
        <v>15.399999999999999</v>
      </c>
      <c r="R24" s="335">
        <f>IF(Q24&lt;24,2,IF(Q24&lt;28,3,IF(Q24&lt;31,4,5)))</f>
        <v>2</v>
      </c>
      <c r="S24" s="306"/>
      <c r="T24" s="274"/>
      <c r="U24" s="236">
        <v>68</v>
      </c>
      <c r="V24" s="237">
        <v>20</v>
      </c>
      <c r="W24" s="241">
        <f>V24/45</f>
        <v>0.4444444444444444</v>
      </c>
      <c r="X24" s="239">
        <f>30*1.3</f>
        <v>39</v>
      </c>
      <c r="Y24" s="240">
        <f>IF(X24&lt;24,2,IF(X24&lt;28,3,IF(X24&lt;31,4,5)))</f>
        <v>5</v>
      </c>
      <c r="Z24" s="237"/>
      <c r="AA24" s="242"/>
      <c r="AB24" s="40"/>
      <c r="AC24" s="4"/>
      <c r="AD24" s="66"/>
      <c r="AE24" s="67"/>
      <c r="AF24" s="65"/>
      <c r="AG24" s="4"/>
      <c r="AH24" s="5"/>
      <c r="AI24" s="40"/>
      <c r="AJ24" s="4"/>
      <c r="AK24" s="66"/>
      <c r="AL24" s="67"/>
      <c r="AM24" s="65"/>
      <c r="AN24" s="4"/>
      <c r="AO24" s="5"/>
    </row>
    <row r="25" spans="1:41" ht="12.75">
      <c r="A25" s="238">
        <v>20</v>
      </c>
      <c r="B25" s="285" t="s">
        <v>110</v>
      </c>
      <c r="C25" s="293" t="s">
        <v>133</v>
      </c>
      <c r="D25" s="243">
        <v>14</v>
      </c>
      <c r="E25" s="244" t="s">
        <v>134</v>
      </c>
      <c r="F25" s="243">
        <v>14</v>
      </c>
      <c r="G25" s="244" t="s">
        <v>135</v>
      </c>
      <c r="H25" s="245">
        <v>13</v>
      </c>
      <c r="I25" s="244" t="s">
        <v>136</v>
      </c>
      <c r="J25" s="247">
        <v>15</v>
      </c>
      <c r="K25" s="246">
        <f t="shared" si="4"/>
        <v>56</v>
      </c>
      <c r="L25" s="243" t="str">
        <f t="shared" si="5"/>
        <v>Доп</v>
      </c>
      <c r="M25" s="247">
        <v>5</v>
      </c>
      <c r="N25" s="236">
        <v>93</v>
      </c>
      <c r="O25" s="237">
        <v>59</v>
      </c>
      <c r="P25" s="241">
        <f>O25/45</f>
        <v>1.3111111111111111</v>
      </c>
      <c r="Q25" s="239">
        <v>28</v>
      </c>
      <c r="R25" s="240">
        <f>IF(Q25&lt;24,2,IF(Q25&lt;28,3,IF(Q25&lt;31,4,5)))</f>
        <v>4</v>
      </c>
      <c r="S25" s="237"/>
      <c r="T25" s="242"/>
      <c r="U25" s="29"/>
      <c r="V25" s="26"/>
      <c r="W25" s="130"/>
      <c r="X25" s="131"/>
      <c r="Y25" s="26"/>
      <c r="Z25" s="26"/>
      <c r="AA25" s="23"/>
      <c r="AB25" s="40"/>
      <c r="AC25" s="4"/>
      <c r="AD25" s="4"/>
      <c r="AE25" s="4"/>
      <c r="AF25" s="4"/>
      <c r="AG25" s="4"/>
      <c r="AH25" s="5"/>
      <c r="AI25" s="40"/>
      <c r="AJ25" s="4"/>
      <c r="AK25" s="4"/>
      <c r="AL25" s="4"/>
      <c r="AM25" s="4"/>
      <c r="AN25" s="4"/>
      <c r="AO25" s="5"/>
    </row>
    <row r="26" spans="1:41" ht="12.75">
      <c r="A26" s="238">
        <v>21</v>
      </c>
      <c r="B26" s="285" t="s">
        <v>111</v>
      </c>
      <c r="C26" s="293" t="s">
        <v>141</v>
      </c>
      <c r="D26" s="243">
        <v>14</v>
      </c>
      <c r="E26" s="244" t="s">
        <v>142</v>
      </c>
      <c r="F26" s="243">
        <v>14</v>
      </c>
      <c r="G26" s="244" t="s">
        <v>143</v>
      </c>
      <c r="H26" s="245">
        <v>14</v>
      </c>
      <c r="I26" s="244" t="s">
        <v>144</v>
      </c>
      <c r="J26" s="247">
        <v>15</v>
      </c>
      <c r="K26" s="246">
        <f t="shared" si="4"/>
        <v>57</v>
      </c>
      <c r="L26" s="243" t="str">
        <f t="shared" si="5"/>
        <v>Доп</v>
      </c>
      <c r="M26" s="247">
        <v>3</v>
      </c>
      <c r="N26" s="236">
        <v>5</v>
      </c>
      <c r="O26" s="237">
        <v>35</v>
      </c>
      <c r="P26" s="241">
        <f>O26/45</f>
        <v>0.7777777777777778</v>
      </c>
      <c r="Q26" s="239">
        <v>29</v>
      </c>
      <c r="R26" s="240">
        <f>IF(Q26&lt;24,2,IF(Q26&lt;28,3,IF(Q26&lt;31,4,5)))</f>
        <v>4</v>
      </c>
      <c r="S26" s="237"/>
      <c r="T26" s="242"/>
      <c r="U26" s="40"/>
      <c r="V26" s="4"/>
      <c r="W26" s="17"/>
      <c r="X26" s="67"/>
      <c r="Y26" s="4"/>
      <c r="Z26" s="4"/>
      <c r="AA26" s="5"/>
      <c r="AB26" s="40"/>
      <c r="AC26" s="4"/>
      <c r="AD26" s="4"/>
      <c r="AE26" s="4"/>
      <c r="AF26" s="4"/>
      <c r="AG26" s="4"/>
      <c r="AH26" s="5"/>
      <c r="AI26" s="40"/>
      <c r="AJ26" s="4"/>
      <c r="AK26" s="4"/>
      <c r="AL26" s="4"/>
      <c r="AM26" s="4"/>
      <c r="AN26" s="4"/>
      <c r="AO26" s="5"/>
    </row>
    <row r="27" spans="1:41" ht="12.75">
      <c r="A27" s="238">
        <v>22</v>
      </c>
      <c r="B27" s="285" t="s">
        <v>112</v>
      </c>
      <c r="C27" s="293" t="s">
        <v>145</v>
      </c>
      <c r="D27" s="243">
        <v>13</v>
      </c>
      <c r="E27" s="244" t="s">
        <v>146</v>
      </c>
      <c r="F27" s="243">
        <v>14</v>
      </c>
      <c r="G27" s="244" t="s">
        <v>147</v>
      </c>
      <c r="H27" s="245">
        <v>12</v>
      </c>
      <c r="I27" s="244" t="s">
        <v>148</v>
      </c>
      <c r="J27" s="247">
        <v>13</v>
      </c>
      <c r="K27" s="246">
        <f t="shared" si="4"/>
        <v>52</v>
      </c>
      <c r="L27" s="243" t="str">
        <f t="shared" si="5"/>
        <v>Доп</v>
      </c>
      <c r="M27" s="247">
        <v>13</v>
      </c>
      <c r="N27" s="271">
        <v>68</v>
      </c>
      <c r="O27" s="306">
        <v>29</v>
      </c>
      <c r="P27" s="333">
        <f>O27/45</f>
        <v>0.6444444444444445</v>
      </c>
      <c r="Q27" s="334">
        <f>14*1.3</f>
        <v>18.2</v>
      </c>
      <c r="R27" s="335">
        <f>IF(Q27&lt;24,2,IF(Q27&lt;28,3,IF(Q27&lt;31,4,5)))</f>
        <v>2</v>
      </c>
      <c r="S27" s="306"/>
      <c r="T27" s="274"/>
      <c r="U27" s="271">
        <v>19</v>
      </c>
      <c r="V27" s="306">
        <v>40</v>
      </c>
      <c r="W27" s="333">
        <f>V27/45</f>
        <v>0.8888888888888888</v>
      </c>
      <c r="X27" s="334">
        <v>20</v>
      </c>
      <c r="Y27" s="335">
        <f>IF(X27&lt;24,2,IF(X27&lt;28,3,IF(X27&lt;31,4,5)))</f>
        <v>2</v>
      </c>
      <c r="Z27" s="306"/>
      <c r="AA27" s="274"/>
      <c r="AB27" s="271">
        <v>17</v>
      </c>
      <c r="AC27" s="306">
        <v>39</v>
      </c>
      <c r="AD27" s="333">
        <f>AC27/45</f>
        <v>0.8666666666666667</v>
      </c>
      <c r="AE27" s="334">
        <v>11</v>
      </c>
      <c r="AF27" s="335">
        <f>IF(AE27&lt;24,2,IF(AE27&lt;28,3,IF(AE27&lt;31,4,5)))</f>
        <v>2</v>
      </c>
      <c r="AG27" s="306"/>
      <c r="AH27" s="274"/>
      <c r="AI27" s="236">
        <v>65</v>
      </c>
      <c r="AJ27" s="237">
        <v>20</v>
      </c>
      <c r="AK27" s="241">
        <f>AJ27/45</f>
        <v>0.4444444444444444</v>
      </c>
      <c r="AL27" s="239">
        <f>27*1.3</f>
        <v>35.1</v>
      </c>
      <c r="AM27" s="240">
        <f>IF(AL27&lt;24,2,IF(AL27&lt;28,3,IF(AL27&lt;31,4,5)))</f>
        <v>5</v>
      </c>
      <c r="AN27" s="237"/>
      <c r="AO27" s="242"/>
    </row>
    <row r="28" spans="1:41" ht="12.75">
      <c r="A28" s="141">
        <v>23</v>
      </c>
      <c r="B28" s="286" t="s">
        <v>113</v>
      </c>
      <c r="C28" s="84"/>
      <c r="D28" s="85"/>
      <c r="E28" s="86"/>
      <c r="F28" s="85"/>
      <c r="G28" s="86"/>
      <c r="H28" s="85"/>
      <c r="I28" s="86"/>
      <c r="J28" s="89"/>
      <c r="K28" s="87"/>
      <c r="L28" s="88"/>
      <c r="M28" s="89"/>
      <c r="N28" s="29"/>
      <c r="O28" s="26"/>
      <c r="P28" s="26"/>
      <c r="Q28" s="26"/>
      <c r="R28" s="26"/>
      <c r="S28" s="26"/>
      <c r="T28" s="23"/>
      <c r="U28" s="40"/>
      <c r="V28" s="4"/>
      <c r="W28" s="17"/>
      <c r="X28" s="67"/>
      <c r="Y28" s="4"/>
      <c r="Z28" s="4"/>
      <c r="AA28" s="5"/>
      <c r="AB28" s="40"/>
      <c r="AC28" s="4"/>
      <c r="AD28" s="66"/>
      <c r="AE28" s="67"/>
      <c r="AF28" s="65"/>
      <c r="AG28" s="4"/>
      <c r="AH28" s="5"/>
      <c r="AI28" s="40"/>
      <c r="AJ28" s="4"/>
      <c r="AK28" s="66"/>
      <c r="AL28" s="67"/>
      <c r="AM28" s="65"/>
      <c r="AN28" s="4"/>
      <c r="AO28" s="5"/>
    </row>
    <row r="29" spans="1:41" ht="12.75">
      <c r="A29" s="238">
        <v>24</v>
      </c>
      <c r="B29" s="285" t="s">
        <v>114</v>
      </c>
      <c r="C29" s="293" t="s">
        <v>141</v>
      </c>
      <c r="D29" s="243">
        <v>13</v>
      </c>
      <c r="E29" s="244" t="s">
        <v>142</v>
      </c>
      <c r="F29" s="243">
        <v>13</v>
      </c>
      <c r="G29" s="244" t="s">
        <v>143</v>
      </c>
      <c r="H29" s="245">
        <v>14</v>
      </c>
      <c r="I29" s="244" t="s">
        <v>144</v>
      </c>
      <c r="J29" s="247">
        <v>12</v>
      </c>
      <c r="K29" s="246">
        <f aca="true" t="shared" si="6" ref="K29:K36">D29+F29+H29+J29</f>
        <v>52</v>
      </c>
      <c r="L29" s="243" t="str">
        <f aca="true" t="shared" si="7" ref="L29:L36">IF(K29&gt;=50,"Доп","Н/д")</f>
        <v>Доп</v>
      </c>
      <c r="M29" s="247">
        <v>14</v>
      </c>
      <c r="N29" s="236">
        <v>4</v>
      </c>
      <c r="O29" s="237">
        <v>52</v>
      </c>
      <c r="P29" s="241">
        <f>O29/45</f>
        <v>1.1555555555555554</v>
      </c>
      <c r="Q29" s="239">
        <v>25</v>
      </c>
      <c r="R29" s="240">
        <f>IF(Q29&lt;24,2,IF(Q29&lt;28,3,IF(Q29&lt;31,4,5)))</f>
        <v>3</v>
      </c>
      <c r="S29" s="237"/>
      <c r="T29" s="242"/>
      <c r="U29" s="40"/>
      <c r="V29" s="4"/>
      <c r="W29" s="17"/>
      <c r="X29" s="67"/>
      <c r="Y29" s="4"/>
      <c r="Z29" s="4"/>
      <c r="AA29" s="5"/>
      <c r="AB29" s="40"/>
      <c r="AC29" s="4"/>
      <c r="AD29" s="66"/>
      <c r="AE29" s="67"/>
      <c r="AF29" s="65"/>
      <c r="AG29" s="4"/>
      <c r="AH29" s="5"/>
      <c r="AI29" s="40"/>
      <c r="AJ29" s="4"/>
      <c r="AK29" s="66"/>
      <c r="AL29" s="67"/>
      <c r="AM29" s="65"/>
      <c r="AN29" s="4"/>
      <c r="AO29" s="5"/>
    </row>
    <row r="30" spans="1:41" ht="12.75">
      <c r="A30" s="238">
        <v>25</v>
      </c>
      <c r="B30" s="285" t="s">
        <v>115</v>
      </c>
      <c r="C30" s="293" t="s">
        <v>141</v>
      </c>
      <c r="D30" s="243">
        <v>14</v>
      </c>
      <c r="E30" s="244" t="s">
        <v>142</v>
      </c>
      <c r="F30" s="243">
        <v>14</v>
      </c>
      <c r="G30" s="244" t="s">
        <v>143</v>
      </c>
      <c r="H30" s="245">
        <v>14</v>
      </c>
      <c r="I30" s="244" t="s">
        <v>144</v>
      </c>
      <c r="J30" s="247">
        <v>14</v>
      </c>
      <c r="K30" s="246">
        <f t="shared" si="6"/>
        <v>56</v>
      </c>
      <c r="L30" s="243" t="str">
        <f t="shared" si="7"/>
        <v>Доп</v>
      </c>
      <c r="M30" s="247">
        <v>6</v>
      </c>
      <c r="N30" s="271">
        <v>7</v>
      </c>
      <c r="O30" s="306">
        <v>37</v>
      </c>
      <c r="P30" s="333">
        <f>O30/45</f>
        <v>0.8222222222222222</v>
      </c>
      <c r="Q30" s="334">
        <v>15</v>
      </c>
      <c r="R30" s="335">
        <f>IF(Q30&lt;24,2,IF(Q30&lt;28,3,IF(Q30&lt;31,4,5)))</f>
        <v>2</v>
      </c>
      <c r="S30" s="306"/>
      <c r="T30" s="274"/>
      <c r="U30" s="236">
        <v>60</v>
      </c>
      <c r="V30" s="237">
        <v>31</v>
      </c>
      <c r="W30" s="241">
        <f>V30/45</f>
        <v>0.6888888888888889</v>
      </c>
      <c r="X30" s="239" t="s">
        <v>87</v>
      </c>
      <c r="Y30" s="240">
        <f>IF(X30&lt;24,2,IF(X30&lt;28,3,IF(X30&lt;31,4,5)))</f>
        <v>5</v>
      </c>
      <c r="Z30" s="237"/>
      <c r="AA30" s="242"/>
      <c r="AB30" s="236">
        <v>31</v>
      </c>
      <c r="AC30" s="237">
        <v>11</v>
      </c>
      <c r="AD30" s="241">
        <f>AC30/45</f>
        <v>0.24444444444444444</v>
      </c>
      <c r="AE30" s="239">
        <f>29*1.69</f>
        <v>49.01</v>
      </c>
      <c r="AF30" s="240">
        <f>IF(AE30&lt;24,2,IF(AE30&lt;28,3,IF(AE30&lt;31,4,5)))</f>
        <v>5</v>
      </c>
      <c r="AG30" s="237"/>
      <c r="AH30" s="242"/>
      <c r="AI30" s="40"/>
      <c r="AJ30" s="4"/>
      <c r="AK30" s="68"/>
      <c r="AL30" s="67"/>
      <c r="AM30" s="65"/>
      <c r="AN30" s="4"/>
      <c r="AO30" s="5"/>
    </row>
    <row r="31" spans="1:41" ht="12.75">
      <c r="A31" s="238">
        <v>26</v>
      </c>
      <c r="B31" s="285" t="s">
        <v>116</v>
      </c>
      <c r="C31" s="293" t="s">
        <v>133</v>
      </c>
      <c r="D31" s="243">
        <v>13</v>
      </c>
      <c r="E31" s="244" t="s">
        <v>134</v>
      </c>
      <c r="F31" s="243">
        <v>12</v>
      </c>
      <c r="G31" s="244" t="s">
        <v>135</v>
      </c>
      <c r="H31" s="245">
        <v>13</v>
      </c>
      <c r="I31" s="244" t="s">
        <v>136</v>
      </c>
      <c r="J31" s="247">
        <v>12</v>
      </c>
      <c r="K31" s="246">
        <f t="shared" si="6"/>
        <v>50</v>
      </c>
      <c r="L31" s="243" t="str">
        <f t="shared" si="7"/>
        <v>Доп</v>
      </c>
      <c r="M31" s="247">
        <v>15</v>
      </c>
      <c r="N31" s="236">
        <v>45</v>
      </c>
      <c r="O31" s="237">
        <v>42</v>
      </c>
      <c r="P31" s="241">
        <f>O31/45</f>
        <v>0.9333333333333333</v>
      </c>
      <c r="Q31" s="239">
        <v>26</v>
      </c>
      <c r="R31" s="240">
        <f>IF(Q31&lt;24,2,IF(Q31&lt;28,3,IF(Q31&lt;31,4,5)))</f>
        <v>3</v>
      </c>
      <c r="S31" s="237"/>
      <c r="T31" s="242"/>
      <c r="U31" s="40"/>
      <c r="V31" s="4"/>
      <c r="W31" s="17"/>
      <c r="X31" s="67"/>
      <c r="Y31" s="4"/>
      <c r="Z31" s="4"/>
      <c r="AA31" s="5"/>
      <c r="AB31" s="40"/>
      <c r="AC31" s="4"/>
      <c r="AD31" s="68"/>
      <c r="AE31" s="67"/>
      <c r="AF31" s="65"/>
      <c r="AG31" s="4"/>
      <c r="AH31" s="5"/>
      <c r="AI31" s="40"/>
      <c r="AJ31" s="4"/>
      <c r="AK31" s="68"/>
      <c r="AL31" s="67"/>
      <c r="AM31" s="65"/>
      <c r="AN31" s="4"/>
      <c r="AO31" s="5"/>
    </row>
    <row r="32" spans="1:41" ht="12.75">
      <c r="A32" s="238">
        <v>27</v>
      </c>
      <c r="B32" s="285" t="s">
        <v>117</v>
      </c>
      <c r="C32" s="293" t="s">
        <v>141</v>
      </c>
      <c r="D32" s="243">
        <v>13</v>
      </c>
      <c r="E32" s="244" t="s">
        <v>142</v>
      </c>
      <c r="F32" s="243">
        <v>14</v>
      </c>
      <c r="G32" s="244" t="s">
        <v>143</v>
      </c>
      <c r="H32" s="245">
        <v>11</v>
      </c>
      <c r="I32" s="244" t="s">
        <v>144</v>
      </c>
      <c r="J32" s="247">
        <v>14</v>
      </c>
      <c r="K32" s="246">
        <f t="shared" si="6"/>
        <v>52</v>
      </c>
      <c r="L32" s="243" t="str">
        <f t="shared" si="7"/>
        <v>Доп</v>
      </c>
      <c r="M32" s="247">
        <v>28</v>
      </c>
      <c r="N32" s="236">
        <v>49</v>
      </c>
      <c r="O32" s="237">
        <v>37</v>
      </c>
      <c r="P32" s="241">
        <f>O32/45</f>
        <v>0.8222222222222222</v>
      </c>
      <c r="Q32" s="239">
        <v>24</v>
      </c>
      <c r="R32" s="240">
        <f>IF(Q32&lt;24,2,IF(Q32&lt;28,3,IF(Q32&lt;31,4,5)))</f>
        <v>3</v>
      </c>
      <c r="S32" s="237"/>
      <c r="T32" s="242"/>
      <c r="U32" s="40"/>
      <c r="V32" s="4"/>
      <c r="W32" s="17"/>
      <c r="X32" s="67"/>
      <c r="Y32" s="4"/>
      <c r="Z32" s="4"/>
      <c r="AA32" s="5"/>
      <c r="AB32" s="40"/>
      <c r="AC32" s="4"/>
      <c r="AD32" s="68"/>
      <c r="AE32" s="67"/>
      <c r="AF32" s="65"/>
      <c r="AG32" s="4"/>
      <c r="AH32" s="5"/>
      <c r="AI32" s="40"/>
      <c r="AJ32" s="4"/>
      <c r="AK32" s="68"/>
      <c r="AL32" s="67"/>
      <c r="AM32" s="65"/>
      <c r="AN32" s="4"/>
      <c r="AO32" s="5"/>
    </row>
    <row r="33" spans="1:41" ht="12.75">
      <c r="A33" s="238">
        <v>28</v>
      </c>
      <c r="B33" s="285" t="s">
        <v>118</v>
      </c>
      <c r="C33" s="293" t="s">
        <v>141</v>
      </c>
      <c r="D33" s="243">
        <v>14</v>
      </c>
      <c r="E33" s="244" t="s">
        <v>142</v>
      </c>
      <c r="F33" s="243">
        <v>13</v>
      </c>
      <c r="G33" s="244" t="s">
        <v>143</v>
      </c>
      <c r="H33" s="243">
        <v>12</v>
      </c>
      <c r="I33" s="244" t="s">
        <v>144</v>
      </c>
      <c r="J33" s="243">
        <v>13</v>
      </c>
      <c r="K33" s="246">
        <f t="shared" si="6"/>
        <v>52</v>
      </c>
      <c r="L33" s="243" t="str">
        <f t="shared" si="7"/>
        <v>Доп</v>
      </c>
      <c r="M33" s="247">
        <v>26</v>
      </c>
      <c r="N33" s="236">
        <v>38</v>
      </c>
      <c r="O33" s="237">
        <v>18</v>
      </c>
      <c r="P33" s="241">
        <f>O33/45</f>
        <v>0.4</v>
      </c>
      <c r="Q33" s="239">
        <f>1.3*24</f>
        <v>31.200000000000003</v>
      </c>
      <c r="R33" s="240">
        <f>IF(Q33&lt;24,2,IF(Q33&lt;28,3,IF(Q33&lt;31,4,5)))</f>
        <v>5</v>
      </c>
      <c r="S33" s="237"/>
      <c r="T33" s="242"/>
      <c r="U33" s="40"/>
      <c r="V33" s="4"/>
      <c r="W33" s="66"/>
      <c r="X33" s="67"/>
      <c r="Y33" s="65"/>
      <c r="Z33" s="4"/>
      <c r="AA33" s="5"/>
      <c r="AB33" s="40"/>
      <c r="AC33" s="4"/>
      <c r="AD33" s="68"/>
      <c r="AE33" s="67"/>
      <c r="AF33" s="65"/>
      <c r="AG33" s="4"/>
      <c r="AH33" s="5"/>
      <c r="AI33" s="40"/>
      <c r="AJ33" s="4"/>
      <c r="AK33" s="68"/>
      <c r="AL33" s="67"/>
      <c r="AM33" s="65"/>
      <c r="AN33" s="4"/>
      <c r="AO33" s="5"/>
    </row>
    <row r="34" spans="1:41" ht="12.75">
      <c r="A34" s="284">
        <v>29</v>
      </c>
      <c r="B34" s="285" t="s">
        <v>119</v>
      </c>
      <c r="C34" s="293" t="s">
        <v>133</v>
      </c>
      <c r="D34" s="243">
        <v>14</v>
      </c>
      <c r="E34" s="244" t="s">
        <v>134</v>
      </c>
      <c r="F34" s="243">
        <v>14</v>
      </c>
      <c r="G34" s="244" t="s">
        <v>135</v>
      </c>
      <c r="H34" s="245">
        <v>14</v>
      </c>
      <c r="I34" s="244" t="s">
        <v>136</v>
      </c>
      <c r="J34" s="247">
        <v>14</v>
      </c>
      <c r="K34" s="246">
        <f t="shared" si="6"/>
        <v>56</v>
      </c>
      <c r="L34" s="243" t="str">
        <f t="shared" si="7"/>
        <v>Доп</v>
      </c>
      <c r="M34" s="247">
        <v>17</v>
      </c>
      <c r="N34" s="29"/>
      <c r="O34" s="26"/>
      <c r="P34" s="130"/>
      <c r="Q34" s="131"/>
      <c r="R34" s="26"/>
      <c r="S34" s="26"/>
      <c r="T34" s="23"/>
      <c r="U34" s="236">
        <v>45</v>
      </c>
      <c r="V34" s="237">
        <v>30</v>
      </c>
      <c r="W34" s="241">
        <f>V34/45</f>
        <v>0.6666666666666666</v>
      </c>
      <c r="X34" s="239">
        <f>19*1.3</f>
        <v>24.7</v>
      </c>
      <c r="Y34" s="240">
        <f>IF(X34&lt;24,2,IF(X34&lt;28,3,IF(X34&lt;31,4,5)))</f>
        <v>3</v>
      </c>
      <c r="Z34" s="237"/>
      <c r="AA34" s="242"/>
      <c r="AB34" s="40"/>
      <c r="AC34" s="4"/>
      <c r="AD34" s="17"/>
      <c r="AE34" s="67"/>
      <c r="AF34" s="4"/>
      <c r="AG34" s="4"/>
      <c r="AH34" s="5"/>
      <c r="AI34" s="40"/>
      <c r="AJ34" s="4"/>
      <c r="AK34" s="17"/>
      <c r="AL34" s="67"/>
      <c r="AM34" s="4"/>
      <c r="AN34" s="4"/>
      <c r="AO34" s="5"/>
    </row>
    <row r="35" spans="1:41" ht="12.75">
      <c r="A35" s="284">
        <v>30</v>
      </c>
      <c r="B35" s="285" t="s">
        <v>120</v>
      </c>
      <c r="C35" s="293" t="s">
        <v>133</v>
      </c>
      <c r="D35" s="243">
        <v>14</v>
      </c>
      <c r="E35" s="244" t="s">
        <v>134</v>
      </c>
      <c r="F35" s="243">
        <v>14</v>
      </c>
      <c r="G35" s="244" t="s">
        <v>135</v>
      </c>
      <c r="H35" s="245">
        <v>14</v>
      </c>
      <c r="I35" s="244" t="s">
        <v>136</v>
      </c>
      <c r="J35" s="247">
        <v>15</v>
      </c>
      <c r="K35" s="246">
        <f t="shared" si="6"/>
        <v>57</v>
      </c>
      <c r="L35" s="243" t="str">
        <f t="shared" si="7"/>
        <v>Доп</v>
      </c>
      <c r="M35" s="247">
        <v>18</v>
      </c>
      <c r="N35" s="271">
        <v>47</v>
      </c>
      <c r="O35" s="306">
        <v>37</v>
      </c>
      <c r="P35" s="333">
        <f>O35/45</f>
        <v>0.8222222222222222</v>
      </c>
      <c r="Q35" s="334">
        <v>22</v>
      </c>
      <c r="R35" s="335">
        <f>IF(Q35&lt;24,2,IF(Q35&lt;28,3,IF(Q35&lt;31,4,5)))</f>
        <v>2</v>
      </c>
      <c r="S35" s="306"/>
      <c r="T35" s="274"/>
      <c r="U35" s="236">
        <v>82</v>
      </c>
      <c r="V35" s="237">
        <v>44</v>
      </c>
      <c r="W35" s="241">
        <f>V35/45</f>
        <v>0.9777777777777777</v>
      </c>
      <c r="X35" s="239">
        <v>25</v>
      </c>
      <c r="Y35" s="240">
        <f>IF(X35&lt;24,2,IF(X35&lt;28,3,IF(X35&lt;31,4,5)))</f>
        <v>3</v>
      </c>
      <c r="Z35" s="237"/>
      <c r="AA35" s="242"/>
      <c r="AB35" s="40"/>
      <c r="AC35" s="4"/>
      <c r="AD35" s="68"/>
      <c r="AE35" s="67"/>
      <c r="AF35" s="65"/>
      <c r="AG35" s="4"/>
      <c r="AH35" s="5"/>
      <c r="AI35" s="40"/>
      <c r="AJ35" s="4"/>
      <c r="AK35" s="68"/>
      <c r="AL35" s="67"/>
      <c r="AM35" s="65"/>
      <c r="AN35" s="4"/>
      <c r="AO35" s="5"/>
    </row>
    <row r="36" spans="1:41" ht="13.5" thickBot="1">
      <c r="A36" s="263">
        <v>31</v>
      </c>
      <c r="B36" s="287" t="s">
        <v>121</v>
      </c>
      <c r="C36" s="294" t="s">
        <v>145</v>
      </c>
      <c r="D36" s="295">
        <v>14</v>
      </c>
      <c r="E36" s="296" t="s">
        <v>146</v>
      </c>
      <c r="F36" s="295">
        <v>14</v>
      </c>
      <c r="G36" s="296" t="s">
        <v>147</v>
      </c>
      <c r="H36" s="297">
        <v>12</v>
      </c>
      <c r="I36" s="296" t="s">
        <v>148</v>
      </c>
      <c r="J36" s="298">
        <v>11</v>
      </c>
      <c r="K36" s="265">
        <f t="shared" si="6"/>
        <v>51</v>
      </c>
      <c r="L36" s="264" t="str">
        <f t="shared" si="7"/>
        <v>Доп</v>
      </c>
      <c r="M36" s="266">
        <v>16</v>
      </c>
      <c r="N36" s="271">
        <v>42</v>
      </c>
      <c r="O36" s="306">
        <v>50</v>
      </c>
      <c r="P36" s="333">
        <f>O36/45</f>
        <v>1.1111111111111112</v>
      </c>
      <c r="Q36" s="334">
        <v>18</v>
      </c>
      <c r="R36" s="335">
        <f>IF(Q36&lt;24,2,IF(Q36&lt;28,3,IF(Q36&lt;31,4,5)))</f>
        <v>2</v>
      </c>
      <c r="S36" s="306"/>
      <c r="T36" s="274"/>
      <c r="U36" s="236">
        <v>104</v>
      </c>
      <c r="V36" s="237">
        <v>33</v>
      </c>
      <c r="W36" s="241">
        <f>V36/45</f>
        <v>0.7333333333333333</v>
      </c>
      <c r="X36" s="239">
        <v>25</v>
      </c>
      <c r="Y36" s="240">
        <f>IF(X36&lt;24,2,IF(X36&lt;28,3,IF(X36&lt;31,4,5)))</f>
        <v>3</v>
      </c>
      <c r="Z36" s="237"/>
      <c r="AA36" s="242"/>
      <c r="AB36" s="51"/>
      <c r="AC36" s="49"/>
      <c r="AD36" s="122"/>
      <c r="AE36" s="123"/>
      <c r="AF36" s="49"/>
      <c r="AG36" s="49"/>
      <c r="AH36" s="52"/>
      <c r="AI36" s="51"/>
      <c r="AJ36" s="49"/>
      <c r="AK36" s="124"/>
      <c r="AL36" s="49"/>
      <c r="AM36" s="125"/>
      <c r="AN36" s="49"/>
      <c r="AO36" s="52"/>
    </row>
    <row r="37" spans="1:34" ht="15.75" thickTop="1">
      <c r="A37" s="489" t="s">
        <v>72</v>
      </c>
      <c r="B37" s="490"/>
      <c r="C37" s="116"/>
      <c r="D37" s="117">
        <v>17</v>
      </c>
      <c r="E37" s="116"/>
      <c r="F37" s="117">
        <v>17</v>
      </c>
      <c r="G37" s="116"/>
      <c r="H37" s="117">
        <v>15</v>
      </c>
      <c r="I37" s="116"/>
      <c r="J37" s="118">
        <v>15</v>
      </c>
      <c r="K37" s="119">
        <f>J37+H37+F37+D37</f>
        <v>64</v>
      </c>
      <c r="L37" s="120">
        <v>29</v>
      </c>
      <c r="M37" s="128">
        <f>L37/A36*100</f>
        <v>93.54838709677419</v>
      </c>
      <c r="N37" s="495" t="s">
        <v>31</v>
      </c>
      <c r="O37" s="495"/>
      <c r="P37" s="495"/>
      <c r="Q37" s="495"/>
      <c r="R37" s="495"/>
      <c r="S37" s="496"/>
      <c r="T37" s="121"/>
      <c r="U37" s="497" t="s">
        <v>31</v>
      </c>
      <c r="V37" s="498"/>
      <c r="W37" s="498"/>
      <c r="X37" s="498"/>
      <c r="Y37" s="498"/>
      <c r="Z37" s="499"/>
      <c r="AA37" s="121"/>
      <c r="AB37" s="497" t="s">
        <v>31</v>
      </c>
      <c r="AC37" s="498"/>
      <c r="AD37" s="498"/>
      <c r="AE37" s="498"/>
      <c r="AF37" s="498"/>
      <c r="AG37" s="499"/>
      <c r="AH37" s="121"/>
    </row>
    <row r="38" spans="1:34" ht="15.75" thickBot="1">
      <c r="A38" s="491"/>
      <c r="B38" s="490"/>
      <c r="C38" s="71"/>
      <c r="D38" s="15">
        <f>$A$36-D37</f>
        <v>14</v>
      </c>
      <c r="E38" s="71"/>
      <c r="F38" s="15">
        <f>$A$36-F37</f>
        <v>14</v>
      </c>
      <c r="G38" s="71"/>
      <c r="H38" s="15">
        <f>$A$36-H37</f>
        <v>16</v>
      </c>
      <c r="I38" s="71"/>
      <c r="J38" s="15">
        <f>$A$36-J37</f>
        <v>16</v>
      </c>
      <c r="K38" s="72">
        <f>D38+F38+H38+J38</f>
        <v>60</v>
      </c>
      <c r="L38" s="15">
        <f>$A$36-L37</f>
        <v>2</v>
      </c>
      <c r="M38" s="129">
        <f>100-M37</f>
        <v>6.451612903225808</v>
      </c>
      <c r="N38" s="500" t="s">
        <v>32</v>
      </c>
      <c r="O38" s="500"/>
      <c r="P38" s="500"/>
      <c r="Q38" s="500"/>
      <c r="R38" s="500"/>
      <c r="S38" s="501"/>
      <c r="T38" s="9"/>
      <c r="U38" s="502" t="s">
        <v>32</v>
      </c>
      <c r="V38" s="503"/>
      <c r="W38" s="503"/>
      <c r="X38" s="503"/>
      <c r="Y38" s="503"/>
      <c r="Z38" s="504"/>
      <c r="AA38" s="9"/>
      <c r="AB38" s="502" t="s">
        <v>32</v>
      </c>
      <c r="AC38" s="503"/>
      <c r="AD38" s="503"/>
      <c r="AE38" s="503"/>
      <c r="AF38" s="503"/>
      <c r="AG38" s="504"/>
      <c r="AH38" s="9"/>
    </row>
    <row r="39" spans="1:34" ht="15.75" thickTop="1">
      <c r="A39" s="491"/>
      <c r="B39" s="492"/>
      <c r="C39" s="74"/>
      <c r="D39" s="75"/>
      <c r="E39" s="75"/>
      <c r="F39" s="75"/>
      <c r="G39" s="75"/>
      <c r="H39" s="75"/>
      <c r="I39" s="75"/>
      <c r="J39" s="75"/>
      <c r="K39" s="75"/>
      <c r="L39" s="75"/>
      <c r="M39" s="76"/>
      <c r="N39" s="505" t="s">
        <v>33</v>
      </c>
      <c r="O39" s="500"/>
      <c r="P39" s="500"/>
      <c r="Q39" s="500"/>
      <c r="R39" s="500"/>
      <c r="S39" s="501"/>
      <c r="T39" s="9"/>
      <c r="U39" s="502" t="s">
        <v>33</v>
      </c>
      <c r="V39" s="503"/>
      <c r="W39" s="503"/>
      <c r="X39" s="503"/>
      <c r="Y39" s="503"/>
      <c r="Z39" s="504"/>
      <c r="AA39" s="9"/>
      <c r="AB39" s="502" t="s">
        <v>33</v>
      </c>
      <c r="AC39" s="503"/>
      <c r="AD39" s="503"/>
      <c r="AE39" s="503"/>
      <c r="AF39" s="503"/>
      <c r="AG39" s="504"/>
      <c r="AH39" s="9"/>
    </row>
    <row r="40" spans="1:34" ht="15">
      <c r="A40" s="491"/>
      <c r="B40" s="492"/>
      <c r="C40" s="70"/>
      <c r="D40" s="73"/>
      <c r="E40" s="73"/>
      <c r="F40" s="73"/>
      <c r="G40" s="73"/>
      <c r="H40" s="73"/>
      <c r="I40" s="73"/>
      <c r="J40" s="73"/>
      <c r="K40" s="73"/>
      <c r="L40" s="73"/>
      <c r="M40" s="77"/>
      <c r="N40" s="505" t="s">
        <v>34</v>
      </c>
      <c r="O40" s="500"/>
      <c r="P40" s="500"/>
      <c r="Q40" s="500"/>
      <c r="R40" s="500"/>
      <c r="S40" s="501"/>
      <c r="T40" s="9"/>
      <c r="U40" s="502" t="s">
        <v>34</v>
      </c>
      <c r="V40" s="503"/>
      <c r="W40" s="503"/>
      <c r="X40" s="503"/>
      <c r="Y40" s="503"/>
      <c r="Z40" s="504"/>
      <c r="AA40" s="9"/>
      <c r="AB40" s="502" t="s">
        <v>34</v>
      </c>
      <c r="AC40" s="503"/>
      <c r="AD40" s="503"/>
      <c r="AE40" s="503"/>
      <c r="AF40" s="503"/>
      <c r="AG40" s="504"/>
      <c r="AH40" s="9"/>
    </row>
    <row r="41" spans="1:34" ht="15">
      <c r="A41" s="491"/>
      <c r="B41" s="492"/>
      <c r="C41" s="70"/>
      <c r="D41" s="73"/>
      <c r="E41" s="73"/>
      <c r="F41" s="73"/>
      <c r="G41" s="73"/>
      <c r="H41" s="73"/>
      <c r="I41" s="73"/>
      <c r="J41" s="73"/>
      <c r="K41" s="73"/>
      <c r="L41" s="73"/>
      <c r="M41" s="77"/>
      <c r="N41" s="503" t="s">
        <v>35</v>
      </c>
      <c r="O41" s="503"/>
      <c r="P41" s="503"/>
      <c r="Q41" s="503"/>
      <c r="R41" s="503"/>
      <c r="S41" s="505"/>
      <c r="T41" s="10"/>
      <c r="U41" s="501" t="s">
        <v>35</v>
      </c>
      <c r="V41" s="503"/>
      <c r="W41" s="503"/>
      <c r="X41" s="503"/>
      <c r="Y41" s="503"/>
      <c r="Z41" s="505"/>
      <c r="AA41" s="10"/>
      <c r="AB41" s="501" t="s">
        <v>35</v>
      </c>
      <c r="AC41" s="503"/>
      <c r="AD41" s="503"/>
      <c r="AE41" s="503"/>
      <c r="AF41" s="503"/>
      <c r="AG41" s="505"/>
      <c r="AH41" s="10"/>
    </row>
    <row r="42" spans="1:34" ht="15.75" thickBot="1">
      <c r="A42" s="493"/>
      <c r="B42" s="494"/>
      <c r="C42" s="78"/>
      <c r="D42" s="79"/>
      <c r="E42" s="79"/>
      <c r="F42" s="79"/>
      <c r="G42" s="79"/>
      <c r="H42" s="79"/>
      <c r="I42" s="79"/>
      <c r="J42" s="79"/>
      <c r="K42" s="79"/>
      <c r="L42" s="79"/>
      <c r="M42" s="80"/>
      <c r="N42" s="506" t="s">
        <v>36</v>
      </c>
      <c r="O42" s="507"/>
      <c r="P42" s="507"/>
      <c r="Q42" s="507"/>
      <c r="R42" s="507"/>
      <c r="S42" s="508"/>
      <c r="T42" s="8"/>
      <c r="U42" s="509" t="s">
        <v>36</v>
      </c>
      <c r="V42" s="510"/>
      <c r="W42" s="510"/>
      <c r="X42" s="510"/>
      <c r="Y42" s="510"/>
      <c r="Z42" s="511"/>
      <c r="AA42" s="8"/>
      <c r="AB42" s="509" t="s">
        <v>36</v>
      </c>
      <c r="AC42" s="510"/>
      <c r="AD42" s="510"/>
      <c r="AE42" s="510"/>
      <c r="AF42" s="510"/>
      <c r="AG42" s="511"/>
      <c r="AH42" s="8"/>
    </row>
    <row r="43" spans="2:14" ht="13.5" thickTop="1">
      <c r="B43" s="31" t="s">
        <v>73</v>
      </c>
      <c r="C43" s="81"/>
      <c r="D43" s="81"/>
      <c r="E43" s="81"/>
      <c r="F43" s="81"/>
      <c r="G43" s="81"/>
      <c r="H43" s="81"/>
      <c r="I43" s="81"/>
      <c r="J43" s="81"/>
      <c r="K43" s="81"/>
      <c r="L43" s="81"/>
      <c r="M43" s="81"/>
      <c r="N43" s="69">
        <v>0</v>
      </c>
    </row>
    <row r="44" spans="2:14" ht="13.5" thickBot="1">
      <c r="B44" s="82" t="s">
        <v>74</v>
      </c>
      <c r="C44" s="83"/>
      <c r="D44" s="83"/>
      <c r="E44" s="83"/>
      <c r="F44" s="83"/>
      <c r="G44" s="83"/>
      <c r="H44" s="83"/>
      <c r="I44" s="83"/>
      <c r="J44" s="83"/>
      <c r="K44" s="83"/>
      <c r="L44" s="83"/>
      <c r="M44" s="83"/>
      <c r="N44" s="8">
        <v>11</v>
      </c>
    </row>
    <row r="45" ht="13.5" thickTop="1"/>
  </sheetData>
  <mergeCells count="33">
    <mergeCell ref="N42:S42"/>
    <mergeCell ref="U42:Z42"/>
    <mergeCell ref="AB42:AG42"/>
    <mergeCell ref="N40:S40"/>
    <mergeCell ref="U40:Z40"/>
    <mergeCell ref="AB40:AG40"/>
    <mergeCell ref="N41:S41"/>
    <mergeCell ref="U41:Z41"/>
    <mergeCell ref="AB41:AG41"/>
    <mergeCell ref="A37:B42"/>
    <mergeCell ref="N37:S37"/>
    <mergeCell ref="U37:Z37"/>
    <mergeCell ref="AB37:AG37"/>
    <mergeCell ref="N38:S38"/>
    <mergeCell ref="U38:Z38"/>
    <mergeCell ref="AB38:AG38"/>
    <mergeCell ref="N39:S39"/>
    <mergeCell ref="U39:Z39"/>
    <mergeCell ref="AB39:AG39"/>
    <mergeCell ref="N4:T4"/>
    <mergeCell ref="U4:AA4"/>
    <mergeCell ref="AB4:AH4"/>
    <mergeCell ref="AI4:AO4"/>
    <mergeCell ref="B1:AA1"/>
    <mergeCell ref="A3:A5"/>
    <mergeCell ref="B3:B5"/>
    <mergeCell ref="C3:M3"/>
    <mergeCell ref="N3:AO3"/>
    <mergeCell ref="C4:D4"/>
    <mergeCell ref="E4:F4"/>
    <mergeCell ref="G4:H4"/>
    <mergeCell ref="I4:J4"/>
    <mergeCell ref="K4:M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5"/>
  <sheetViews>
    <sheetView workbookViewId="0" topLeftCell="A1">
      <selection activeCell="C12" sqref="C12"/>
    </sheetView>
  </sheetViews>
  <sheetFormatPr defaultColWidth="9.00390625" defaultRowHeight="12.75"/>
  <cols>
    <col min="1" max="1" width="2.75390625" style="0" customWidth="1"/>
    <col min="2" max="2" width="34.625" style="0" customWidth="1"/>
    <col min="3" max="3" width="7.25390625" style="0" customWidth="1"/>
    <col min="4" max="4" width="7.125" style="0" customWidth="1"/>
    <col min="5" max="5" width="5.75390625" style="0" customWidth="1"/>
    <col min="6" max="6" width="8.00390625" style="0" customWidth="1"/>
    <col min="7" max="7" width="4.625" style="0" customWidth="1"/>
    <col min="8" max="8" width="4.375" style="0" customWidth="1"/>
    <col min="9" max="10" width="4.25390625" style="0" customWidth="1"/>
    <col min="11" max="12" width="2.625" style="0" customWidth="1"/>
  </cols>
  <sheetData>
    <row r="1" spans="2:5" ht="18">
      <c r="B1" s="512" t="s">
        <v>43</v>
      </c>
      <c r="C1" s="512"/>
      <c r="D1" s="512"/>
      <c r="E1" s="512"/>
    </row>
    <row r="2" spans="6:9" ht="13.5" thickBot="1">
      <c r="F2" s="457" t="s">
        <v>89</v>
      </c>
      <c r="G2" s="457"/>
      <c r="H2" s="457"/>
      <c r="I2" s="457"/>
    </row>
    <row r="3" spans="1:10" ht="13.5" thickTop="1">
      <c r="A3" s="447" t="s">
        <v>8</v>
      </c>
      <c r="B3" s="449" t="s">
        <v>122</v>
      </c>
      <c r="C3" s="513" t="s">
        <v>7</v>
      </c>
      <c r="D3" s="514"/>
      <c r="F3" s="517" t="s">
        <v>46</v>
      </c>
      <c r="G3" s="515" t="s">
        <v>45</v>
      </c>
      <c r="H3" s="515"/>
      <c r="I3" s="515"/>
      <c r="J3" s="516"/>
    </row>
    <row r="4" spans="1:10" ht="13.5" thickBot="1">
      <c r="A4" s="448"/>
      <c r="B4" s="450"/>
      <c r="C4" s="21" t="s">
        <v>18</v>
      </c>
      <c r="D4" s="22" t="s">
        <v>44</v>
      </c>
      <c r="F4" s="518"/>
      <c r="G4" s="300">
        <v>1</v>
      </c>
      <c r="H4" s="300">
        <v>2</v>
      </c>
      <c r="I4" s="300">
        <v>3</v>
      </c>
      <c r="J4" s="300">
        <v>4</v>
      </c>
    </row>
    <row r="5" spans="1:10" ht="13.5" customHeight="1" thickTop="1">
      <c r="A5" s="141">
        <v>1</v>
      </c>
      <c r="B5" s="141" t="s">
        <v>91</v>
      </c>
      <c r="C5" s="299">
        <v>2</v>
      </c>
      <c r="D5" s="96"/>
      <c r="F5" s="29">
        <v>1</v>
      </c>
      <c r="G5" s="306">
        <v>1</v>
      </c>
      <c r="H5" s="306">
        <v>2</v>
      </c>
      <c r="I5" s="306">
        <v>3</v>
      </c>
      <c r="J5" s="4"/>
    </row>
    <row r="6" spans="1:12" ht="12.75">
      <c r="A6" s="141">
        <v>2</v>
      </c>
      <c r="B6" s="141" t="s">
        <v>92</v>
      </c>
      <c r="C6" s="280">
        <v>0</v>
      </c>
      <c r="D6" s="28"/>
      <c r="F6" s="375">
        <v>2</v>
      </c>
      <c r="G6" s="306">
        <v>1</v>
      </c>
      <c r="H6" s="306">
        <v>2</v>
      </c>
      <c r="I6" s="306">
        <v>3</v>
      </c>
      <c r="J6" s="363">
        <v>4</v>
      </c>
      <c r="K6" s="363">
        <v>5</v>
      </c>
      <c r="L6" s="363">
        <v>6</v>
      </c>
    </row>
    <row r="7" spans="1:10" ht="12.75">
      <c r="A7" s="141">
        <v>3</v>
      </c>
      <c r="B7" s="141" t="s">
        <v>93</v>
      </c>
      <c r="C7" s="134"/>
      <c r="D7" s="28"/>
      <c r="F7" s="375">
        <v>3</v>
      </c>
      <c r="G7" s="306">
        <v>1</v>
      </c>
      <c r="H7" s="306">
        <v>2</v>
      </c>
      <c r="I7" s="306">
        <v>3</v>
      </c>
      <c r="J7" s="306">
        <v>4</v>
      </c>
    </row>
    <row r="8" spans="1:10" ht="12.75">
      <c r="A8" s="141">
        <v>4</v>
      </c>
      <c r="B8" s="141" t="s">
        <v>94</v>
      </c>
      <c r="C8" s="339">
        <v>7</v>
      </c>
      <c r="D8" s="23"/>
      <c r="F8" s="29">
        <v>4</v>
      </c>
      <c r="G8" s="306">
        <v>1</v>
      </c>
      <c r="H8" s="306">
        <v>2</v>
      </c>
      <c r="I8" s="306">
        <v>3</v>
      </c>
      <c r="J8" s="4"/>
    </row>
    <row r="9" spans="1:10" ht="12.75">
      <c r="A9" s="141">
        <v>5</v>
      </c>
      <c r="B9" s="141" t="s">
        <v>95</v>
      </c>
      <c r="C9" s="280">
        <v>0</v>
      </c>
      <c r="D9" s="23"/>
      <c r="F9" s="29">
        <v>5</v>
      </c>
      <c r="G9" s="306">
        <v>1</v>
      </c>
      <c r="H9" s="26"/>
      <c r="I9" s="26"/>
      <c r="J9" s="4"/>
    </row>
    <row r="10" spans="1:10" ht="12.75">
      <c r="A10" s="141">
        <v>6</v>
      </c>
      <c r="B10" s="141" t="s">
        <v>96</v>
      </c>
      <c r="C10" s="299">
        <v>3</v>
      </c>
      <c r="D10" s="23"/>
      <c r="F10" s="29">
        <v>6</v>
      </c>
      <c r="G10" s="26"/>
      <c r="H10" s="26"/>
      <c r="I10" s="26"/>
      <c r="J10" s="4"/>
    </row>
    <row r="11" spans="1:10" ht="12.75">
      <c r="A11" s="141">
        <v>7</v>
      </c>
      <c r="B11" s="141" t="s">
        <v>97</v>
      </c>
      <c r="C11" s="299">
        <v>3</v>
      </c>
      <c r="D11" s="28"/>
      <c r="F11" s="29">
        <v>7</v>
      </c>
      <c r="G11" s="306">
        <v>1</v>
      </c>
      <c r="H11" s="26"/>
      <c r="I11" s="26"/>
      <c r="J11" s="4"/>
    </row>
    <row r="12" spans="1:10" ht="12.75">
      <c r="A12" s="141">
        <v>8</v>
      </c>
      <c r="B12" s="141" t="s">
        <v>98</v>
      </c>
      <c r="C12" s="299">
        <v>2</v>
      </c>
      <c r="D12" s="23"/>
      <c r="F12" s="140">
        <v>8</v>
      </c>
      <c r="G12" s="26"/>
      <c r="H12" s="26"/>
      <c r="I12" s="26"/>
      <c r="J12" s="4"/>
    </row>
    <row r="13" spans="1:10" ht="12.75">
      <c r="A13" s="141">
        <v>9</v>
      </c>
      <c r="B13" s="141" t="s">
        <v>99</v>
      </c>
      <c r="C13" s="299">
        <v>2</v>
      </c>
      <c r="D13" s="23"/>
      <c r="F13" s="29">
        <v>9</v>
      </c>
      <c r="G13" s="4"/>
      <c r="H13" s="4"/>
      <c r="I13" s="4"/>
      <c r="J13" s="4"/>
    </row>
    <row r="14" spans="1:10" ht="13.5" thickBot="1">
      <c r="A14" s="141">
        <v>10</v>
      </c>
      <c r="B14" s="141" t="s">
        <v>100</v>
      </c>
      <c r="C14" s="134"/>
      <c r="D14" s="28"/>
      <c r="F14" s="56">
        <v>10</v>
      </c>
      <c r="G14" s="306">
        <v>1</v>
      </c>
      <c r="H14" s="4"/>
      <c r="I14" s="4"/>
      <c r="J14" s="4"/>
    </row>
    <row r="15" spans="1:4" ht="13.5" thickTop="1">
      <c r="A15" s="141">
        <v>11</v>
      </c>
      <c r="B15" s="141" t="s">
        <v>101</v>
      </c>
      <c r="C15" s="299">
        <v>3</v>
      </c>
      <c r="D15" s="23"/>
    </row>
    <row r="16" spans="1:4" ht="12.75">
      <c r="A16" s="141">
        <v>12</v>
      </c>
      <c r="B16" s="141" t="s">
        <v>102</v>
      </c>
      <c r="C16" s="258" t="s">
        <v>82</v>
      </c>
      <c r="D16" s="23"/>
    </row>
    <row r="17" spans="1:4" ht="12.75">
      <c r="A17" s="141">
        <v>13</v>
      </c>
      <c r="B17" s="141" t="s">
        <v>103</v>
      </c>
      <c r="C17" s="299">
        <v>4</v>
      </c>
      <c r="D17" s="97"/>
    </row>
    <row r="18" spans="1:4" ht="12.75">
      <c r="A18" s="141">
        <v>14</v>
      </c>
      <c r="B18" s="141" t="s">
        <v>104</v>
      </c>
      <c r="C18" s="299">
        <v>2</v>
      </c>
      <c r="D18" s="23"/>
    </row>
    <row r="19" spans="1:4" ht="12.75">
      <c r="A19" s="141">
        <v>15</v>
      </c>
      <c r="B19" s="141" t="s">
        <v>105</v>
      </c>
      <c r="C19" s="299">
        <v>4</v>
      </c>
      <c r="D19" s="23"/>
    </row>
    <row r="20" spans="1:4" ht="12.75">
      <c r="A20" s="141">
        <v>16</v>
      </c>
      <c r="B20" s="141" t="s">
        <v>106</v>
      </c>
      <c r="C20" s="299">
        <v>4</v>
      </c>
      <c r="D20" s="23"/>
    </row>
    <row r="21" spans="1:4" ht="12.75">
      <c r="A21" s="141">
        <v>17</v>
      </c>
      <c r="B21" s="141" t="s">
        <v>107</v>
      </c>
      <c r="C21" s="134"/>
      <c r="D21" s="23"/>
    </row>
    <row r="22" spans="1:4" ht="12.75">
      <c r="A22" s="141">
        <v>18</v>
      </c>
      <c r="B22" s="141" t="s">
        <v>108</v>
      </c>
      <c r="C22" s="134"/>
      <c r="D22" s="23"/>
    </row>
    <row r="23" spans="1:4" ht="12.75">
      <c r="A23" s="141">
        <v>19</v>
      </c>
      <c r="B23" s="141" t="s">
        <v>109</v>
      </c>
      <c r="C23" s="299">
        <v>2</v>
      </c>
      <c r="D23" s="28"/>
    </row>
    <row r="24" spans="1:4" ht="12.75">
      <c r="A24" s="141">
        <v>20</v>
      </c>
      <c r="B24" s="141" t="s">
        <v>110</v>
      </c>
      <c r="C24" s="134"/>
      <c r="D24" s="23"/>
    </row>
    <row r="25" spans="1:4" ht="12.75">
      <c r="A25" s="141">
        <v>21</v>
      </c>
      <c r="B25" s="141" t="s">
        <v>111</v>
      </c>
      <c r="C25" s="136" t="s">
        <v>82</v>
      </c>
      <c r="D25" s="97"/>
    </row>
    <row r="26" spans="1:4" ht="12.75">
      <c r="A26" s="141">
        <v>22</v>
      </c>
      <c r="B26" s="141" t="s">
        <v>112</v>
      </c>
      <c r="C26" s="299">
        <v>1</v>
      </c>
      <c r="D26" s="97"/>
    </row>
    <row r="27" spans="1:4" ht="12.75">
      <c r="A27" s="141">
        <v>23</v>
      </c>
      <c r="B27" s="141" t="s">
        <v>113</v>
      </c>
      <c r="C27" s="134"/>
      <c r="D27" s="97"/>
    </row>
    <row r="28" spans="1:4" ht="12.75">
      <c r="A28" s="141">
        <v>24</v>
      </c>
      <c r="B28" s="141" t="s">
        <v>114</v>
      </c>
      <c r="C28" s="134"/>
      <c r="D28" s="97"/>
    </row>
    <row r="29" spans="1:4" ht="12.75">
      <c r="A29" s="141">
        <v>25</v>
      </c>
      <c r="B29" s="141" t="s">
        <v>115</v>
      </c>
      <c r="C29" s="299">
        <v>5</v>
      </c>
      <c r="D29" s="97"/>
    </row>
    <row r="30" spans="1:4" ht="12.75">
      <c r="A30" s="141">
        <v>26</v>
      </c>
      <c r="B30" s="141" t="s">
        <v>116</v>
      </c>
      <c r="C30" s="299">
        <v>1</v>
      </c>
      <c r="D30" s="97"/>
    </row>
    <row r="31" spans="1:4" ht="12.75">
      <c r="A31" s="141">
        <v>27</v>
      </c>
      <c r="B31" s="141" t="s">
        <v>117</v>
      </c>
      <c r="C31" s="299">
        <v>3</v>
      </c>
      <c r="D31" s="97"/>
    </row>
    <row r="32" spans="1:4" ht="12.75">
      <c r="A32" s="141">
        <v>28</v>
      </c>
      <c r="B32" s="141" t="s">
        <v>118</v>
      </c>
      <c r="C32" s="134"/>
      <c r="D32" s="23"/>
    </row>
    <row r="33" spans="1:4" ht="12.75">
      <c r="A33" s="205">
        <v>29</v>
      </c>
      <c r="B33" s="141" t="s">
        <v>119</v>
      </c>
      <c r="C33" s="299">
        <v>2</v>
      </c>
      <c r="D33" s="23"/>
    </row>
    <row r="34" spans="1:4" ht="12.75">
      <c r="A34" s="205">
        <v>30</v>
      </c>
      <c r="B34" s="141" t="s">
        <v>120</v>
      </c>
      <c r="C34" s="134"/>
      <c r="D34" s="5"/>
    </row>
    <row r="35" spans="1:4" ht="13.5" thickBot="1">
      <c r="A35" s="156">
        <v>31</v>
      </c>
      <c r="B35" s="141" t="s">
        <v>121</v>
      </c>
      <c r="C35" s="299">
        <v>1</v>
      </c>
      <c r="D35" s="98"/>
    </row>
    <row r="36" ht="13.5" thickTop="1"/>
  </sheetData>
  <mergeCells count="7">
    <mergeCell ref="G3:J3"/>
    <mergeCell ref="F2:I2"/>
    <mergeCell ref="F3:F4"/>
    <mergeCell ref="A3:A4"/>
    <mergeCell ref="B3:B4"/>
    <mergeCell ref="B1:E1"/>
    <mergeCell ref="C3:D3"/>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37"/>
  <sheetViews>
    <sheetView workbookViewId="0" topLeftCell="A4">
      <selection activeCell="T5" sqref="T5:T37"/>
    </sheetView>
  </sheetViews>
  <sheetFormatPr defaultColWidth="9.00390625" defaultRowHeight="12.75"/>
  <cols>
    <col min="1" max="1" width="3.00390625" style="0" customWidth="1"/>
    <col min="2" max="2" width="36.00390625" style="0" customWidth="1"/>
    <col min="3" max="3" width="4.625" style="0" customWidth="1"/>
    <col min="4" max="27" width="3.00390625" style="0" customWidth="1"/>
    <col min="28" max="28" width="3.25390625" style="0" customWidth="1"/>
  </cols>
  <sheetData>
    <row r="1" spans="2:20" ht="15.75">
      <c r="B1" s="456" t="s">
        <v>126</v>
      </c>
      <c r="C1" s="456"/>
      <c r="D1" s="456"/>
      <c r="E1" s="456"/>
      <c r="F1" s="456"/>
      <c r="G1" s="456"/>
      <c r="H1" s="456"/>
      <c r="I1" s="456"/>
      <c r="J1" s="456"/>
      <c r="K1" s="456"/>
      <c r="L1" s="456"/>
      <c r="M1" s="456"/>
      <c r="N1" s="456"/>
      <c r="O1" s="456"/>
      <c r="P1" s="456"/>
      <c r="Q1" s="456"/>
      <c r="R1" s="457"/>
      <c r="S1" s="457"/>
      <c r="T1" s="457"/>
    </row>
    <row r="2" ht="13.5" thickBot="1"/>
    <row r="3" spans="1:20" ht="13.5" customHeight="1" thickTop="1">
      <c r="A3" s="519" t="s">
        <v>8</v>
      </c>
      <c r="B3" s="521" t="s">
        <v>48</v>
      </c>
      <c r="C3" s="523" t="s">
        <v>49</v>
      </c>
      <c r="D3" s="524"/>
      <c r="E3" s="524"/>
      <c r="F3" s="524"/>
      <c r="G3" s="524"/>
      <c r="H3" s="525"/>
      <c r="I3" s="526" t="s">
        <v>50</v>
      </c>
      <c r="J3" s="527"/>
      <c r="K3" s="527"/>
      <c r="L3" s="527"/>
      <c r="M3" s="527"/>
      <c r="N3" s="527"/>
      <c r="O3" s="527"/>
      <c r="P3" s="527"/>
      <c r="Q3" s="527"/>
      <c r="R3" s="527"/>
      <c r="S3" s="527"/>
      <c r="T3" s="528" t="s">
        <v>51</v>
      </c>
    </row>
    <row r="4" spans="1:20" ht="13.5" thickBot="1">
      <c r="A4" s="520"/>
      <c r="B4" s="522"/>
      <c r="C4" s="32">
        <v>1</v>
      </c>
      <c r="D4" s="33">
        <v>2</v>
      </c>
      <c r="E4" s="33">
        <v>3</v>
      </c>
      <c r="F4" s="33">
        <v>4</v>
      </c>
      <c r="G4" s="33">
        <v>5</v>
      </c>
      <c r="H4" s="34">
        <v>6</v>
      </c>
      <c r="I4" s="35">
        <v>7</v>
      </c>
      <c r="J4" s="36">
        <v>8</v>
      </c>
      <c r="K4" s="36">
        <v>9</v>
      </c>
      <c r="L4" s="36">
        <v>11</v>
      </c>
      <c r="M4" s="36">
        <v>12</v>
      </c>
      <c r="N4" s="36">
        <v>13</v>
      </c>
      <c r="O4" s="36">
        <v>14</v>
      </c>
      <c r="P4" s="36">
        <v>15</v>
      </c>
      <c r="Q4" s="36">
        <v>16</v>
      </c>
      <c r="R4" s="36">
        <v>17</v>
      </c>
      <c r="S4" s="36">
        <v>18</v>
      </c>
      <c r="T4" s="529"/>
    </row>
    <row r="5" spans="1:20" ht="13.5" thickTop="1">
      <c r="A5" s="141">
        <v>1</v>
      </c>
      <c r="B5" s="141" t="s">
        <v>91</v>
      </c>
      <c r="C5" s="142"/>
      <c r="D5" s="143"/>
      <c r="E5" s="143"/>
      <c r="F5" s="143"/>
      <c r="G5" s="143"/>
      <c r="H5" s="144"/>
      <c r="I5" s="206"/>
      <c r="J5" s="145">
        <v>24</v>
      </c>
      <c r="K5" s="150" t="s">
        <v>127</v>
      </c>
      <c r="L5" s="145">
        <v>16</v>
      </c>
      <c r="M5" s="145" t="s">
        <v>23</v>
      </c>
      <c r="N5" s="145">
        <v>5</v>
      </c>
      <c r="O5" s="145" t="s">
        <v>23</v>
      </c>
      <c r="P5" s="145" t="s">
        <v>23</v>
      </c>
      <c r="Q5" s="145">
        <v>7</v>
      </c>
      <c r="R5" s="145"/>
      <c r="S5" s="146"/>
      <c r="T5" s="207">
        <v>3</v>
      </c>
    </row>
    <row r="6" spans="1:20" ht="12.75">
      <c r="A6" s="141">
        <v>2</v>
      </c>
      <c r="B6" s="141" t="s">
        <v>92</v>
      </c>
      <c r="C6" s="147"/>
      <c r="D6" s="148"/>
      <c r="E6" s="148"/>
      <c r="F6" s="148"/>
      <c r="G6" s="148"/>
      <c r="H6" s="149"/>
      <c r="I6" s="208"/>
      <c r="J6" s="150">
        <v>25</v>
      </c>
      <c r="K6" s="150" t="s">
        <v>127</v>
      </c>
      <c r="L6" s="150" t="s">
        <v>23</v>
      </c>
      <c r="M6" s="150" t="s">
        <v>23</v>
      </c>
      <c r="N6" s="150" t="s">
        <v>20</v>
      </c>
      <c r="O6" s="150" t="s">
        <v>20</v>
      </c>
      <c r="P6" s="150" t="s">
        <v>20</v>
      </c>
      <c r="Q6" s="150" t="s">
        <v>20</v>
      </c>
      <c r="R6" s="150" t="s">
        <v>20</v>
      </c>
      <c r="S6" s="151" t="s">
        <v>20</v>
      </c>
      <c r="T6" s="37">
        <v>2</v>
      </c>
    </row>
    <row r="7" spans="1:20" ht="12.75">
      <c r="A7" s="141">
        <v>3</v>
      </c>
      <c r="B7" s="141" t="s">
        <v>93</v>
      </c>
      <c r="C7" s="147"/>
      <c r="D7" s="148"/>
      <c r="E7" s="148"/>
      <c r="F7" s="148"/>
      <c r="G7" s="148"/>
      <c r="H7" s="149"/>
      <c r="I7" s="208"/>
      <c r="J7" s="150">
        <v>9</v>
      </c>
      <c r="K7" s="150" t="s">
        <v>127</v>
      </c>
      <c r="L7" s="150">
        <v>13</v>
      </c>
      <c r="M7" s="150" t="s">
        <v>20</v>
      </c>
      <c r="N7" s="150">
        <v>1</v>
      </c>
      <c r="O7" s="150" t="s">
        <v>20</v>
      </c>
      <c r="P7" s="150" t="s">
        <v>20</v>
      </c>
      <c r="Q7" s="150">
        <v>6</v>
      </c>
      <c r="R7" s="150"/>
      <c r="S7" s="151"/>
      <c r="T7" s="53">
        <v>0</v>
      </c>
    </row>
    <row r="8" spans="1:20" ht="12.75">
      <c r="A8" s="141">
        <v>4</v>
      </c>
      <c r="B8" s="141" t="s">
        <v>94</v>
      </c>
      <c r="C8" s="147"/>
      <c r="D8" s="148"/>
      <c r="E8" s="148"/>
      <c r="F8" s="148"/>
      <c r="G8" s="148"/>
      <c r="H8" s="149"/>
      <c r="I8" s="208"/>
      <c r="J8" s="150">
        <v>16</v>
      </c>
      <c r="K8" s="150" t="s">
        <v>127</v>
      </c>
      <c r="L8" s="150">
        <v>1</v>
      </c>
      <c r="M8" s="150" t="s">
        <v>23</v>
      </c>
      <c r="N8" s="150" t="s">
        <v>20</v>
      </c>
      <c r="O8" s="150" t="s">
        <v>20</v>
      </c>
      <c r="P8" s="150" t="s">
        <v>20</v>
      </c>
      <c r="Q8" s="150">
        <v>4</v>
      </c>
      <c r="R8" s="150"/>
      <c r="S8" s="151"/>
      <c r="T8" s="37">
        <v>1</v>
      </c>
    </row>
    <row r="9" spans="1:20" ht="12.75">
      <c r="A9" s="141">
        <v>5</v>
      </c>
      <c r="B9" s="141" t="s">
        <v>95</v>
      </c>
      <c r="C9" s="147"/>
      <c r="D9" s="148"/>
      <c r="E9" s="148"/>
      <c r="F9" s="148"/>
      <c r="G9" s="148"/>
      <c r="H9" s="149"/>
      <c r="I9" s="208"/>
      <c r="J9" s="150">
        <v>26</v>
      </c>
      <c r="K9" s="150" t="s">
        <v>127</v>
      </c>
      <c r="L9" s="150">
        <v>11</v>
      </c>
      <c r="M9" s="150" t="s">
        <v>20</v>
      </c>
      <c r="N9" s="150" t="s">
        <v>20</v>
      </c>
      <c r="O9" s="150" t="s">
        <v>20</v>
      </c>
      <c r="P9" s="150" t="s">
        <v>20</v>
      </c>
      <c r="Q9" s="150" t="s">
        <v>20</v>
      </c>
      <c r="R9" s="150" t="s">
        <v>20</v>
      </c>
      <c r="S9" s="151" t="s">
        <v>20</v>
      </c>
      <c r="T9" s="53">
        <v>0</v>
      </c>
    </row>
    <row r="10" spans="1:20" ht="12.75">
      <c r="A10" s="141">
        <v>6</v>
      </c>
      <c r="B10" s="141" t="s">
        <v>96</v>
      </c>
      <c r="C10" s="147"/>
      <c r="D10" s="148"/>
      <c r="E10" s="148"/>
      <c r="F10" s="148"/>
      <c r="G10" s="148"/>
      <c r="H10" s="149"/>
      <c r="I10" s="208"/>
      <c r="J10" s="150">
        <v>5</v>
      </c>
      <c r="K10" s="150" t="s">
        <v>127</v>
      </c>
      <c r="L10" s="150">
        <v>10</v>
      </c>
      <c r="M10" s="150" t="s">
        <v>23</v>
      </c>
      <c r="N10" s="150">
        <v>6</v>
      </c>
      <c r="O10" s="150" t="s">
        <v>23</v>
      </c>
      <c r="P10" s="150">
        <v>5</v>
      </c>
      <c r="Q10" s="150" t="s">
        <v>20</v>
      </c>
      <c r="R10" s="150" t="s">
        <v>20</v>
      </c>
      <c r="S10" s="151" t="s">
        <v>20</v>
      </c>
      <c r="T10" s="37">
        <v>2</v>
      </c>
    </row>
    <row r="11" spans="1:20" ht="12.75">
      <c r="A11" s="141">
        <v>7</v>
      </c>
      <c r="B11" s="141" t="s">
        <v>97</v>
      </c>
      <c r="C11" s="147"/>
      <c r="D11" s="148"/>
      <c r="E11" s="148"/>
      <c r="F11" s="148"/>
      <c r="G11" s="148"/>
      <c r="H11" s="149"/>
      <c r="I11" s="208" t="s">
        <v>23</v>
      </c>
      <c r="J11" s="150">
        <v>4</v>
      </c>
      <c r="K11" s="150" t="s">
        <v>127</v>
      </c>
      <c r="L11" s="150">
        <v>16</v>
      </c>
      <c r="M11" s="150" t="s">
        <v>20</v>
      </c>
      <c r="N11" s="150">
        <v>8</v>
      </c>
      <c r="O11" s="150" t="s">
        <v>20</v>
      </c>
      <c r="P11" s="150" t="s">
        <v>20</v>
      </c>
      <c r="Q11" s="150" t="s">
        <v>20</v>
      </c>
      <c r="R11" s="150" t="s">
        <v>20</v>
      </c>
      <c r="S11" s="151" t="s">
        <v>20</v>
      </c>
      <c r="T11" s="37">
        <v>1</v>
      </c>
    </row>
    <row r="12" spans="1:20" ht="12.75">
      <c r="A12" s="141">
        <v>8</v>
      </c>
      <c r="B12" s="141" t="s">
        <v>98</v>
      </c>
      <c r="C12" s="147"/>
      <c r="D12" s="148"/>
      <c r="E12" s="148"/>
      <c r="F12" s="148"/>
      <c r="G12" s="148"/>
      <c r="H12" s="149"/>
      <c r="I12" s="208"/>
      <c r="J12" s="150">
        <v>19</v>
      </c>
      <c r="K12" s="150" t="s">
        <v>127</v>
      </c>
      <c r="L12" s="150" t="s">
        <v>23</v>
      </c>
      <c r="M12" s="150" t="s">
        <v>23</v>
      </c>
      <c r="N12" s="150" t="s">
        <v>23</v>
      </c>
      <c r="O12" s="150" t="s">
        <v>20</v>
      </c>
      <c r="P12" s="150" t="s">
        <v>20</v>
      </c>
      <c r="Q12" s="150">
        <v>8</v>
      </c>
      <c r="R12" s="150"/>
      <c r="S12" s="151"/>
      <c r="T12" s="37">
        <v>3</v>
      </c>
    </row>
    <row r="13" spans="1:20" ht="12.75">
      <c r="A13" s="141">
        <v>9</v>
      </c>
      <c r="B13" s="141" t="s">
        <v>99</v>
      </c>
      <c r="C13" s="147"/>
      <c r="D13" s="148"/>
      <c r="E13" s="148"/>
      <c r="F13" s="148"/>
      <c r="G13" s="148"/>
      <c r="H13" s="149"/>
      <c r="I13" s="208"/>
      <c r="J13" s="150">
        <v>21</v>
      </c>
      <c r="K13" s="150" t="s">
        <v>127</v>
      </c>
      <c r="L13" s="150">
        <v>17</v>
      </c>
      <c r="M13" s="150" t="s">
        <v>20</v>
      </c>
      <c r="N13" s="150" t="s">
        <v>23</v>
      </c>
      <c r="O13" s="150" t="s">
        <v>20</v>
      </c>
      <c r="P13" s="150" t="s">
        <v>20</v>
      </c>
      <c r="Q13" s="150" t="s">
        <v>20</v>
      </c>
      <c r="R13" s="150" t="s">
        <v>20</v>
      </c>
      <c r="S13" s="151" t="s">
        <v>20</v>
      </c>
      <c r="T13" s="53">
        <v>0</v>
      </c>
    </row>
    <row r="14" spans="1:20" ht="12.75">
      <c r="A14" s="141">
        <v>10</v>
      </c>
      <c r="B14" s="141" t="s">
        <v>100</v>
      </c>
      <c r="C14" s="147"/>
      <c r="D14" s="148"/>
      <c r="E14" s="148"/>
      <c r="F14" s="148"/>
      <c r="G14" s="148"/>
      <c r="H14" s="149"/>
      <c r="I14" s="208"/>
      <c r="J14" s="150">
        <v>15</v>
      </c>
      <c r="K14" s="150" t="s">
        <v>127</v>
      </c>
      <c r="L14" s="150">
        <v>12</v>
      </c>
      <c r="M14" s="150" t="s">
        <v>23</v>
      </c>
      <c r="N14" s="150" t="s">
        <v>23</v>
      </c>
      <c r="O14" s="150">
        <v>2</v>
      </c>
      <c r="P14" s="150">
        <v>4</v>
      </c>
      <c r="Q14" s="150">
        <v>9</v>
      </c>
      <c r="R14" s="150"/>
      <c r="S14" s="151"/>
      <c r="T14" s="37">
        <v>2</v>
      </c>
    </row>
    <row r="15" spans="1:20" ht="12.75">
      <c r="A15" s="141">
        <v>11</v>
      </c>
      <c r="B15" s="141" t="s">
        <v>101</v>
      </c>
      <c r="C15" s="147"/>
      <c r="D15" s="148"/>
      <c r="E15" s="148"/>
      <c r="F15" s="148"/>
      <c r="G15" s="148"/>
      <c r="H15" s="149"/>
      <c r="I15" s="208"/>
      <c r="J15" s="150">
        <v>13</v>
      </c>
      <c r="K15" s="150" t="s">
        <v>127</v>
      </c>
      <c r="L15" s="150">
        <v>2</v>
      </c>
      <c r="M15" s="150" t="s">
        <v>23</v>
      </c>
      <c r="N15" s="150">
        <v>4</v>
      </c>
      <c r="O15" s="150">
        <v>1</v>
      </c>
      <c r="P15" s="150">
        <v>2</v>
      </c>
      <c r="Q15" s="150" t="s">
        <v>20</v>
      </c>
      <c r="R15" s="150" t="s">
        <v>20</v>
      </c>
      <c r="S15" s="151" t="s">
        <v>20</v>
      </c>
      <c r="T15" s="37">
        <v>1</v>
      </c>
    </row>
    <row r="16" spans="1:20" ht="12.75">
      <c r="A16" s="141">
        <v>12</v>
      </c>
      <c r="B16" s="141" t="s">
        <v>102</v>
      </c>
      <c r="C16" s="147"/>
      <c r="D16" s="148"/>
      <c r="E16" s="148"/>
      <c r="F16" s="148"/>
      <c r="G16" s="148"/>
      <c r="H16" s="149"/>
      <c r="I16" s="208"/>
      <c r="J16" s="150">
        <v>18</v>
      </c>
      <c r="K16" s="150" t="s">
        <v>127</v>
      </c>
      <c r="L16" s="150" t="s">
        <v>20</v>
      </c>
      <c r="M16" s="150" t="s">
        <v>20</v>
      </c>
      <c r="N16" s="150" t="s">
        <v>20</v>
      </c>
      <c r="O16" s="150" t="s">
        <v>20</v>
      </c>
      <c r="P16" s="150" t="s">
        <v>20</v>
      </c>
      <c r="Q16" s="150" t="s">
        <v>20</v>
      </c>
      <c r="R16" s="150" t="s">
        <v>20</v>
      </c>
      <c r="S16" s="151" t="s">
        <v>20</v>
      </c>
      <c r="T16" s="53">
        <v>0</v>
      </c>
    </row>
    <row r="17" spans="1:20" ht="12.75">
      <c r="A17" s="141">
        <v>13</v>
      </c>
      <c r="B17" s="141" t="s">
        <v>103</v>
      </c>
      <c r="C17" s="147"/>
      <c r="D17" s="148"/>
      <c r="E17" s="148"/>
      <c r="F17" s="148"/>
      <c r="G17" s="148"/>
      <c r="H17" s="149"/>
      <c r="I17" s="208"/>
      <c r="J17" s="150" t="s">
        <v>23</v>
      </c>
      <c r="K17" s="150" t="s">
        <v>127</v>
      </c>
      <c r="L17" s="150" t="s">
        <v>23</v>
      </c>
      <c r="M17" s="150" t="s">
        <v>23</v>
      </c>
      <c r="N17" s="150" t="s">
        <v>23</v>
      </c>
      <c r="O17" s="150">
        <v>5</v>
      </c>
      <c r="P17" s="150">
        <v>6</v>
      </c>
      <c r="Q17" s="150" t="s">
        <v>23</v>
      </c>
      <c r="R17" s="150" t="s">
        <v>23</v>
      </c>
      <c r="S17" s="151"/>
      <c r="T17" s="38">
        <v>6</v>
      </c>
    </row>
    <row r="18" spans="1:20" ht="12.75">
      <c r="A18" s="141">
        <v>14</v>
      </c>
      <c r="B18" s="141" t="s">
        <v>104</v>
      </c>
      <c r="C18" s="147"/>
      <c r="D18" s="148"/>
      <c r="E18" s="148"/>
      <c r="F18" s="148"/>
      <c r="G18" s="148"/>
      <c r="H18" s="149"/>
      <c r="I18" s="208"/>
      <c r="J18" s="150">
        <v>27</v>
      </c>
      <c r="K18" s="150" t="s">
        <v>127</v>
      </c>
      <c r="L18" s="150" t="s">
        <v>23</v>
      </c>
      <c r="M18" s="150" t="s">
        <v>23</v>
      </c>
      <c r="N18" s="150" t="s">
        <v>23</v>
      </c>
      <c r="O18" s="150" t="s">
        <v>20</v>
      </c>
      <c r="P18" s="150" t="s">
        <v>20</v>
      </c>
      <c r="Q18" s="150" t="s">
        <v>20</v>
      </c>
      <c r="R18" s="150" t="s">
        <v>20</v>
      </c>
      <c r="S18" s="151" t="s">
        <v>20</v>
      </c>
      <c r="T18" s="37">
        <v>2</v>
      </c>
    </row>
    <row r="19" spans="1:20" ht="12.75">
      <c r="A19" s="141">
        <v>15</v>
      </c>
      <c r="B19" s="141" t="s">
        <v>105</v>
      </c>
      <c r="C19" s="147"/>
      <c r="D19" s="148"/>
      <c r="E19" s="148"/>
      <c r="F19" s="148"/>
      <c r="G19" s="148"/>
      <c r="H19" s="149"/>
      <c r="I19" s="208"/>
      <c r="J19" s="150">
        <v>17</v>
      </c>
      <c r="K19" s="150" t="s">
        <v>127</v>
      </c>
      <c r="L19" s="150" t="s">
        <v>23</v>
      </c>
      <c r="M19" s="150" t="s">
        <v>23</v>
      </c>
      <c r="N19" s="150" t="s">
        <v>23</v>
      </c>
      <c r="O19" s="150" t="s">
        <v>20</v>
      </c>
      <c r="P19" s="150" t="s">
        <v>23</v>
      </c>
      <c r="Q19" s="150">
        <v>2</v>
      </c>
      <c r="R19" s="150"/>
      <c r="S19" s="151"/>
      <c r="T19" s="37">
        <v>3</v>
      </c>
    </row>
    <row r="20" spans="1:20" ht="12.75">
      <c r="A20" s="141">
        <v>16</v>
      </c>
      <c r="B20" s="141" t="s">
        <v>106</v>
      </c>
      <c r="C20" s="147"/>
      <c r="D20" s="148"/>
      <c r="E20" s="148"/>
      <c r="F20" s="148"/>
      <c r="G20" s="148"/>
      <c r="H20" s="149"/>
      <c r="I20" s="208"/>
      <c r="J20" s="150">
        <v>23</v>
      </c>
      <c r="K20" s="150" t="s">
        <v>127</v>
      </c>
      <c r="L20" s="150" t="s">
        <v>23</v>
      </c>
      <c r="M20" s="150">
        <v>5</v>
      </c>
      <c r="N20" s="150" t="s">
        <v>23</v>
      </c>
      <c r="O20" s="150" t="s">
        <v>20</v>
      </c>
      <c r="P20" s="150" t="s">
        <v>23</v>
      </c>
      <c r="Q20" s="150">
        <v>3</v>
      </c>
      <c r="R20" s="150"/>
      <c r="S20" s="151"/>
      <c r="T20" s="37">
        <v>3</v>
      </c>
    </row>
    <row r="21" spans="1:20" ht="12.75">
      <c r="A21" s="141">
        <v>17</v>
      </c>
      <c r="B21" s="141" t="s">
        <v>107</v>
      </c>
      <c r="C21" s="147"/>
      <c r="D21" s="148"/>
      <c r="E21" s="148"/>
      <c r="F21" s="148"/>
      <c r="G21" s="148"/>
      <c r="H21" s="149"/>
      <c r="I21" s="208"/>
      <c r="J21" s="150">
        <v>16</v>
      </c>
      <c r="K21" s="150" t="s">
        <v>127</v>
      </c>
      <c r="L21" s="150">
        <v>8</v>
      </c>
      <c r="M21" s="150">
        <v>3</v>
      </c>
      <c r="N21" s="150">
        <v>9</v>
      </c>
      <c r="O21" s="150">
        <v>3</v>
      </c>
      <c r="P21" s="150" t="s">
        <v>23</v>
      </c>
      <c r="Q21" s="150">
        <v>5</v>
      </c>
      <c r="R21" s="150" t="s">
        <v>23</v>
      </c>
      <c r="S21" s="151"/>
      <c r="T21" s="37">
        <v>2</v>
      </c>
    </row>
    <row r="22" spans="1:20" ht="12.75">
      <c r="A22" s="141">
        <v>18</v>
      </c>
      <c r="B22" s="141" t="s">
        <v>108</v>
      </c>
      <c r="C22" s="147"/>
      <c r="D22" s="148"/>
      <c r="E22" s="148"/>
      <c r="F22" s="148"/>
      <c r="G22" s="148"/>
      <c r="H22" s="149"/>
      <c r="I22" s="208"/>
      <c r="J22" s="150">
        <v>8</v>
      </c>
      <c r="K22" s="150" t="s">
        <v>127</v>
      </c>
      <c r="L22" s="150" t="s">
        <v>23</v>
      </c>
      <c r="M22" s="150">
        <v>2</v>
      </c>
      <c r="N22" s="150" t="s">
        <v>20</v>
      </c>
      <c r="O22" s="150" t="s">
        <v>20</v>
      </c>
      <c r="P22" s="150" t="s">
        <v>20</v>
      </c>
      <c r="Q22" s="150">
        <v>10</v>
      </c>
      <c r="R22" s="150"/>
      <c r="S22" s="151"/>
      <c r="T22" s="37">
        <v>1</v>
      </c>
    </row>
    <row r="23" spans="1:20" ht="12.75">
      <c r="A23" s="141">
        <v>19</v>
      </c>
      <c r="B23" s="141" t="s">
        <v>109</v>
      </c>
      <c r="C23" s="147"/>
      <c r="D23" s="148"/>
      <c r="E23" s="148"/>
      <c r="F23" s="148"/>
      <c r="G23" s="148"/>
      <c r="H23" s="149"/>
      <c r="I23" s="208"/>
      <c r="J23" s="150">
        <v>6</v>
      </c>
      <c r="K23" s="150" t="s">
        <v>127</v>
      </c>
      <c r="L23" s="150">
        <v>7</v>
      </c>
      <c r="M23" s="150" t="s">
        <v>20</v>
      </c>
      <c r="N23" s="150">
        <v>7</v>
      </c>
      <c r="O23" s="150" t="s">
        <v>20</v>
      </c>
      <c r="P23" s="150" t="s">
        <v>20</v>
      </c>
      <c r="Q23" s="150" t="s">
        <v>20</v>
      </c>
      <c r="R23" s="150" t="s">
        <v>20</v>
      </c>
      <c r="S23" s="151" t="s">
        <v>20</v>
      </c>
      <c r="T23" s="53">
        <v>0</v>
      </c>
    </row>
    <row r="24" spans="1:20" ht="12.75">
      <c r="A24" s="141">
        <v>20</v>
      </c>
      <c r="B24" s="141" t="s">
        <v>110</v>
      </c>
      <c r="C24" s="147"/>
      <c r="D24" s="148"/>
      <c r="E24" s="148"/>
      <c r="F24" s="148"/>
      <c r="G24" s="148"/>
      <c r="H24" s="149"/>
      <c r="I24" s="208"/>
      <c r="J24" s="150">
        <v>14</v>
      </c>
      <c r="K24" s="150" t="s">
        <v>127</v>
      </c>
      <c r="L24" s="150">
        <v>5</v>
      </c>
      <c r="M24" s="150" t="s">
        <v>20</v>
      </c>
      <c r="N24" s="150" t="s">
        <v>20</v>
      </c>
      <c r="O24" s="150" t="s">
        <v>20</v>
      </c>
      <c r="P24" s="150" t="s">
        <v>20</v>
      </c>
      <c r="Q24" s="150" t="s">
        <v>20</v>
      </c>
      <c r="R24" s="150" t="s">
        <v>20</v>
      </c>
      <c r="S24" s="151" t="s">
        <v>20</v>
      </c>
      <c r="T24" s="53">
        <v>0</v>
      </c>
    </row>
    <row r="25" spans="1:20" ht="12.75">
      <c r="A25" s="141">
        <v>21</v>
      </c>
      <c r="B25" s="141" t="s">
        <v>111</v>
      </c>
      <c r="C25" s="147"/>
      <c r="D25" s="148"/>
      <c r="E25" s="148"/>
      <c r="F25" s="148"/>
      <c r="G25" s="148"/>
      <c r="H25" s="149"/>
      <c r="I25" s="208"/>
      <c r="J25" s="150">
        <v>11</v>
      </c>
      <c r="K25" s="150" t="s">
        <v>127</v>
      </c>
      <c r="L25" s="150">
        <v>14</v>
      </c>
      <c r="M25" s="150" t="s">
        <v>20</v>
      </c>
      <c r="N25" s="150" t="s">
        <v>20</v>
      </c>
      <c r="O25" s="150" t="s">
        <v>20</v>
      </c>
      <c r="P25" s="150" t="s">
        <v>20</v>
      </c>
      <c r="Q25" s="150" t="s">
        <v>20</v>
      </c>
      <c r="R25" s="150" t="s">
        <v>20</v>
      </c>
      <c r="S25" s="151" t="s">
        <v>20</v>
      </c>
      <c r="T25" s="53">
        <v>0</v>
      </c>
    </row>
    <row r="26" spans="1:20" ht="12.75">
      <c r="A26" s="141">
        <v>22</v>
      </c>
      <c r="B26" s="141" t="s">
        <v>112</v>
      </c>
      <c r="C26" s="147"/>
      <c r="D26" s="148"/>
      <c r="E26" s="148"/>
      <c r="F26" s="148"/>
      <c r="G26" s="148"/>
      <c r="H26" s="149"/>
      <c r="I26" s="208"/>
      <c r="J26" s="150">
        <v>1</v>
      </c>
      <c r="K26" s="150" t="s">
        <v>127</v>
      </c>
      <c r="L26" s="150">
        <v>17</v>
      </c>
      <c r="M26" s="150" t="s">
        <v>23</v>
      </c>
      <c r="N26" s="150" t="s">
        <v>23</v>
      </c>
      <c r="O26" s="150">
        <v>4</v>
      </c>
      <c r="P26" s="150" t="s">
        <v>20</v>
      </c>
      <c r="Q26" s="150" t="s">
        <v>20</v>
      </c>
      <c r="R26" s="150" t="s">
        <v>20</v>
      </c>
      <c r="S26" s="151" t="s">
        <v>20</v>
      </c>
      <c r="T26" s="37">
        <v>2</v>
      </c>
    </row>
    <row r="27" spans="1:20" ht="12.75">
      <c r="A27" s="141">
        <v>23</v>
      </c>
      <c r="B27" s="141" t="s">
        <v>113</v>
      </c>
      <c r="C27" s="147"/>
      <c r="D27" s="148"/>
      <c r="E27" s="148"/>
      <c r="F27" s="148"/>
      <c r="G27" s="148"/>
      <c r="H27" s="149"/>
      <c r="I27" s="208"/>
      <c r="J27" s="150">
        <v>3</v>
      </c>
      <c r="K27" s="150" t="s">
        <v>127</v>
      </c>
      <c r="L27" s="150">
        <v>9</v>
      </c>
      <c r="M27" s="150">
        <v>4</v>
      </c>
      <c r="N27" s="150" t="s">
        <v>20</v>
      </c>
      <c r="O27" s="150" t="s">
        <v>20</v>
      </c>
      <c r="P27" s="150" t="s">
        <v>20</v>
      </c>
      <c r="Q27" s="150" t="s">
        <v>20</v>
      </c>
      <c r="R27" s="150" t="s">
        <v>20</v>
      </c>
      <c r="S27" s="151" t="s">
        <v>20</v>
      </c>
      <c r="T27" s="53">
        <v>0</v>
      </c>
    </row>
    <row r="28" spans="1:20" ht="12.75">
      <c r="A28" s="141">
        <v>24</v>
      </c>
      <c r="B28" s="141" t="s">
        <v>114</v>
      </c>
      <c r="C28" s="147"/>
      <c r="D28" s="148"/>
      <c r="E28" s="148"/>
      <c r="F28" s="148"/>
      <c r="G28" s="148"/>
      <c r="H28" s="149"/>
      <c r="I28" s="208"/>
      <c r="J28" s="150">
        <v>22</v>
      </c>
      <c r="K28" s="150" t="s">
        <v>127</v>
      </c>
      <c r="L28" s="150">
        <v>4</v>
      </c>
      <c r="M28" s="150" t="s">
        <v>20</v>
      </c>
      <c r="N28" s="150" t="s">
        <v>20</v>
      </c>
      <c r="O28" s="150" t="s">
        <v>20</v>
      </c>
      <c r="P28" s="150" t="s">
        <v>20</v>
      </c>
      <c r="Q28" s="150" t="s">
        <v>20</v>
      </c>
      <c r="R28" s="150" t="s">
        <v>20</v>
      </c>
      <c r="S28" s="151" t="s">
        <v>20</v>
      </c>
      <c r="T28" s="53">
        <v>0</v>
      </c>
    </row>
    <row r="29" spans="1:20" ht="12.75">
      <c r="A29" s="141">
        <v>25</v>
      </c>
      <c r="B29" s="141" t="s">
        <v>115</v>
      </c>
      <c r="C29" s="147"/>
      <c r="D29" s="148"/>
      <c r="E29" s="148"/>
      <c r="F29" s="148"/>
      <c r="G29" s="148"/>
      <c r="H29" s="149"/>
      <c r="I29" s="208"/>
      <c r="J29" s="150" t="s">
        <v>20</v>
      </c>
      <c r="K29" s="150" t="s">
        <v>127</v>
      </c>
      <c r="L29" s="150" t="s">
        <v>23</v>
      </c>
      <c r="M29" s="150" t="s">
        <v>23</v>
      </c>
      <c r="N29" s="150" t="s">
        <v>20</v>
      </c>
      <c r="O29" s="150" t="s">
        <v>20</v>
      </c>
      <c r="P29" s="150" t="s">
        <v>20</v>
      </c>
      <c r="Q29" s="150" t="s">
        <v>20</v>
      </c>
      <c r="R29" s="150" t="s">
        <v>20</v>
      </c>
      <c r="S29" s="151" t="s">
        <v>20</v>
      </c>
      <c r="T29" s="37">
        <v>2</v>
      </c>
    </row>
    <row r="30" spans="1:20" ht="12.75">
      <c r="A30" s="141">
        <v>26</v>
      </c>
      <c r="B30" s="141" t="s">
        <v>116</v>
      </c>
      <c r="C30" s="147"/>
      <c r="D30" s="148"/>
      <c r="E30" s="148"/>
      <c r="F30" s="148"/>
      <c r="G30" s="148"/>
      <c r="H30" s="149"/>
      <c r="I30" s="208"/>
      <c r="J30" s="150">
        <v>2</v>
      </c>
      <c r="K30" s="150" t="s">
        <v>127</v>
      </c>
      <c r="L30" s="150" t="s">
        <v>23</v>
      </c>
      <c r="M30" s="150" t="s">
        <v>23</v>
      </c>
      <c r="N30" s="150" t="s">
        <v>23</v>
      </c>
      <c r="O30" s="150" t="s">
        <v>20</v>
      </c>
      <c r="P30" s="150" t="s">
        <v>20</v>
      </c>
      <c r="Q30" s="150" t="s">
        <v>20</v>
      </c>
      <c r="R30" s="150" t="s">
        <v>20</v>
      </c>
      <c r="S30" s="151" t="s">
        <v>20</v>
      </c>
      <c r="T30" s="37">
        <v>3</v>
      </c>
    </row>
    <row r="31" spans="1:20" ht="12.75">
      <c r="A31" s="141">
        <v>27</v>
      </c>
      <c r="B31" s="141" t="s">
        <v>117</v>
      </c>
      <c r="C31" s="147"/>
      <c r="D31" s="148"/>
      <c r="E31" s="148"/>
      <c r="F31" s="148"/>
      <c r="G31" s="148"/>
      <c r="H31" s="149"/>
      <c r="I31" s="208"/>
      <c r="J31" s="150">
        <v>20</v>
      </c>
      <c r="K31" s="150" t="s">
        <v>127</v>
      </c>
      <c r="L31" s="150">
        <v>6</v>
      </c>
      <c r="M31" s="150">
        <v>4</v>
      </c>
      <c r="N31" s="150" t="s">
        <v>23</v>
      </c>
      <c r="O31" s="150" t="s">
        <v>20</v>
      </c>
      <c r="P31" s="150" t="s">
        <v>20</v>
      </c>
      <c r="Q31" s="150" t="s">
        <v>23</v>
      </c>
      <c r="R31" s="150" t="s">
        <v>23</v>
      </c>
      <c r="S31" s="151"/>
      <c r="T31" s="37">
        <v>3</v>
      </c>
    </row>
    <row r="32" spans="1:20" ht="12.75">
      <c r="A32" s="141">
        <v>28</v>
      </c>
      <c r="B32" s="141" t="s">
        <v>118</v>
      </c>
      <c r="C32" s="147"/>
      <c r="D32" s="148"/>
      <c r="E32" s="148"/>
      <c r="F32" s="148"/>
      <c r="G32" s="148"/>
      <c r="H32" s="149"/>
      <c r="I32" s="209"/>
      <c r="J32" s="210">
        <v>10</v>
      </c>
      <c r="K32" s="150" t="s">
        <v>127</v>
      </c>
      <c r="L32" s="210">
        <v>8</v>
      </c>
      <c r="M32" s="210" t="s">
        <v>20</v>
      </c>
      <c r="N32" s="210" t="s">
        <v>20</v>
      </c>
      <c r="O32" s="210" t="s">
        <v>20</v>
      </c>
      <c r="P32" s="210">
        <v>3</v>
      </c>
      <c r="Q32" s="210" t="s">
        <v>20</v>
      </c>
      <c r="R32" s="210" t="s">
        <v>20</v>
      </c>
      <c r="S32" s="211" t="s">
        <v>20</v>
      </c>
      <c r="T32" s="212">
        <v>0</v>
      </c>
    </row>
    <row r="33" spans="1:20" ht="12.75">
      <c r="A33" s="205">
        <v>29</v>
      </c>
      <c r="B33" s="141" t="s">
        <v>119</v>
      </c>
      <c r="C33" s="147"/>
      <c r="D33" s="148"/>
      <c r="E33" s="148"/>
      <c r="F33" s="148"/>
      <c r="G33" s="148"/>
      <c r="H33" s="149"/>
      <c r="I33" s="208"/>
      <c r="J33" s="150">
        <v>12</v>
      </c>
      <c r="K33" s="150" t="s">
        <v>127</v>
      </c>
      <c r="L33" s="150">
        <v>13</v>
      </c>
      <c r="M33" s="150" t="s">
        <v>20</v>
      </c>
      <c r="N33" s="150">
        <v>2</v>
      </c>
      <c r="O33" s="150" t="s">
        <v>20</v>
      </c>
      <c r="P33" s="150" t="s">
        <v>20</v>
      </c>
      <c r="Q33" s="150" t="s">
        <v>20</v>
      </c>
      <c r="R33" s="150" t="s">
        <v>20</v>
      </c>
      <c r="S33" s="101" t="s">
        <v>20</v>
      </c>
      <c r="T33" s="213">
        <v>0</v>
      </c>
    </row>
    <row r="34" spans="1:20" ht="12.75">
      <c r="A34" s="205">
        <v>30</v>
      </c>
      <c r="B34" s="141" t="s">
        <v>120</v>
      </c>
      <c r="C34" s="152"/>
      <c r="D34" s="153"/>
      <c r="E34" s="153"/>
      <c r="F34" s="153"/>
      <c r="G34" s="153"/>
      <c r="H34" s="154"/>
      <c r="I34" s="209"/>
      <c r="J34" s="210">
        <v>7</v>
      </c>
      <c r="K34" s="150" t="s">
        <v>127</v>
      </c>
      <c r="L34" s="210">
        <v>3</v>
      </c>
      <c r="M34" s="210">
        <v>1</v>
      </c>
      <c r="N34" s="210">
        <v>3</v>
      </c>
      <c r="O34" s="210" t="s">
        <v>20</v>
      </c>
      <c r="P34" s="210">
        <v>1</v>
      </c>
      <c r="Q34" s="210" t="s">
        <v>20</v>
      </c>
      <c r="R34" s="210" t="s">
        <v>20</v>
      </c>
      <c r="S34" s="214" t="s">
        <v>20</v>
      </c>
      <c r="T34" s="213">
        <v>0</v>
      </c>
    </row>
    <row r="35" spans="1:20" ht="13.5" thickBot="1">
      <c r="A35" s="156">
        <v>31</v>
      </c>
      <c r="B35" s="141" t="s">
        <v>121</v>
      </c>
      <c r="C35" s="157"/>
      <c r="D35" s="158"/>
      <c r="E35" s="158"/>
      <c r="F35" s="158"/>
      <c r="G35" s="158"/>
      <c r="H35" s="159"/>
      <c r="I35" s="215"/>
      <c r="J35" s="155">
        <v>22</v>
      </c>
      <c r="K35" s="150" t="s">
        <v>127</v>
      </c>
      <c r="L35" s="155">
        <v>15</v>
      </c>
      <c r="M35" s="155" t="s">
        <v>23</v>
      </c>
      <c r="N35" s="155" t="s">
        <v>23</v>
      </c>
      <c r="O35" s="155" t="s">
        <v>23</v>
      </c>
      <c r="P35" s="155" t="s">
        <v>23</v>
      </c>
      <c r="Q35" s="155" t="s">
        <v>23</v>
      </c>
      <c r="R35" s="155" t="s">
        <v>23</v>
      </c>
      <c r="S35" s="102"/>
      <c r="T35" s="216">
        <v>6</v>
      </c>
    </row>
    <row r="36" spans="1:20" ht="14.25" thickBot="1" thickTop="1">
      <c r="A36" s="133"/>
      <c r="B36" s="156"/>
      <c r="C36" s="160">
        <v>0</v>
      </c>
      <c r="D36" s="103">
        <v>0</v>
      </c>
      <c r="E36" s="103">
        <v>0</v>
      </c>
      <c r="F36" s="103">
        <v>0</v>
      </c>
      <c r="G36" s="103">
        <v>0</v>
      </c>
      <c r="H36" s="161">
        <v>0</v>
      </c>
      <c r="I36" s="103">
        <v>30</v>
      </c>
      <c r="J36" s="103">
        <v>30</v>
      </c>
      <c r="K36" s="103">
        <v>31</v>
      </c>
      <c r="L36" s="103">
        <v>23</v>
      </c>
      <c r="M36" s="103">
        <v>17</v>
      </c>
      <c r="N36" s="103">
        <v>20</v>
      </c>
      <c r="O36" s="103">
        <v>28</v>
      </c>
      <c r="P36" s="103">
        <v>26</v>
      </c>
      <c r="Q36" s="103">
        <v>28</v>
      </c>
      <c r="R36" s="103">
        <v>28</v>
      </c>
      <c r="S36" s="161">
        <v>0</v>
      </c>
      <c r="T36" s="104">
        <v>12</v>
      </c>
    </row>
    <row r="37" spans="1:20" ht="14.25" thickBot="1" thickTop="1">
      <c r="A37" s="162"/>
      <c r="B37" s="163"/>
      <c r="C37" s="133">
        <f>31-C36</f>
        <v>31</v>
      </c>
      <c r="D37" s="105">
        <f aca="true" t="shared" si="0" ref="D37:T37">31-D36</f>
        <v>31</v>
      </c>
      <c r="E37" s="105">
        <f t="shared" si="0"/>
        <v>31</v>
      </c>
      <c r="F37" s="105">
        <f t="shared" si="0"/>
        <v>31</v>
      </c>
      <c r="G37" s="105">
        <f t="shared" si="0"/>
        <v>31</v>
      </c>
      <c r="H37" s="106">
        <f t="shared" si="0"/>
        <v>31</v>
      </c>
      <c r="I37" s="105">
        <f t="shared" si="0"/>
        <v>1</v>
      </c>
      <c r="J37" s="105">
        <f t="shared" si="0"/>
        <v>1</v>
      </c>
      <c r="K37" s="105">
        <f t="shared" si="0"/>
        <v>0</v>
      </c>
      <c r="L37" s="105">
        <f t="shared" si="0"/>
        <v>8</v>
      </c>
      <c r="M37" s="105">
        <f t="shared" si="0"/>
        <v>14</v>
      </c>
      <c r="N37" s="105">
        <f t="shared" si="0"/>
        <v>11</v>
      </c>
      <c r="O37" s="105">
        <f t="shared" si="0"/>
        <v>3</v>
      </c>
      <c r="P37" s="105">
        <f t="shared" si="0"/>
        <v>5</v>
      </c>
      <c r="Q37" s="105">
        <f t="shared" si="0"/>
        <v>3</v>
      </c>
      <c r="R37" s="105">
        <f t="shared" si="0"/>
        <v>3</v>
      </c>
      <c r="S37" s="106">
        <f t="shared" si="0"/>
        <v>31</v>
      </c>
      <c r="T37" s="164">
        <f t="shared" si="0"/>
        <v>19</v>
      </c>
    </row>
    <row r="38" ht="13.5" thickTop="1"/>
  </sheetData>
  <mergeCells count="6">
    <mergeCell ref="B1:T1"/>
    <mergeCell ref="A3:A4"/>
    <mergeCell ref="B3:B4"/>
    <mergeCell ref="C3:H3"/>
    <mergeCell ref="I3:S3"/>
    <mergeCell ref="T3:T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2012-05-02T05:43:30Z</dcterms:modified>
  <cp:category/>
  <cp:version/>
  <cp:contentType/>
  <cp:contentStatus/>
</cp:coreProperties>
</file>